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145"/>
  </bookViews>
  <sheets>
    <sheet name="Scope Of Work - Budget" sheetId="1" r:id="rId1"/>
    <sheet name="Recap by Area" sheetId="4" r:id="rId2"/>
    <sheet name="Projected Draw Schedule " sheetId="3" r:id="rId3"/>
    <sheet name="Actual Draws" sheetId="5" r:id="rId4"/>
    <sheet name="Draw Request" sheetId="6" r:id="rId5"/>
  </sheets>
  <definedNames>
    <definedName name="_xlnm._FilterDatabase" localSheetId="3" hidden="1">'Actual Draws'!$B$1:$B$347</definedName>
    <definedName name="_xlnm._FilterDatabase" localSheetId="4" hidden="1">'Draw Request'!$A$2:$I$352</definedName>
    <definedName name="_xlnm._FilterDatabase" localSheetId="2" hidden="1">'Projected Draw Schedule '!$B$1:$B$347</definedName>
    <definedName name="_xlnm._FilterDatabase" localSheetId="0" hidden="1">'Scope Of Work - Budget'!$B$1:$B$351</definedName>
    <definedName name="_xlnm.Print_Area" localSheetId="2">'Projected Draw Schedule '!$A$1:$N$347</definedName>
    <definedName name="_xlnm.Print_Area" localSheetId="0">'Scope Of Work - Budget'!$A$1:$L$351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4" i="6" l="1"/>
  <c r="H352" i="6"/>
  <c r="H330" i="6"/>
  <c r="H307" i="6"/>
  <c r="H293" i="6"/>
  <c r="H274" i="6"/>
  <c r="H255" i="6"/>
  <c r="H236" i="6"/>
  <c r="H220" i="6"/>
  <c r="H203" i="6"/>
  <c r="H187" i="6"/>
  <c r="H170" i="6"/>
  <c r="H151" i="6"/>
  <c r="H135" i="6"/>
  <c r="H120" i="6"/>
  <c r="H100" i="6"/>
  <c r="H84" i="6"/>
  <c r="H68" i="6"/>
  <c r="H49" i="6"/>
  <c r="H37" i="6"/>
  <c r="H26" i="6"/>
  <c r="H15" i="6"/>
  <c r="G354" i="6" l="1"/>
  <c r="G35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32" i="6"/>
  <c r="G33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10" i="6"/>
  <c r="G307" i="6"/>
  <c r="G306" i="6"/>
  <c r="G296" i="6"/>
  <c r="G297" i="6"/>
  <c r="G298" i="6"/>
  <c r="G299" i="6"/>
  <c r="G300" i="6"/>
  <c r="G301" i="6"/>
  <c r="G302" i="6"/>
  <c r="G303" i="6"/>
  <c r="G304" i="6"/>
  <c r="G305" i="6"/>
  <c r="G295" i="6"/>
  <c r="G293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76" i="6"/>
  <c r="G274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58" i="6"/>
  <c r="G255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38" i="6"/>
  <c r="G236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22" i="6"/>
  <c r="G220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06" i="6"/>
  <c r="G203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189" i="6"/>
  <c r="G187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72" i="6"/>
  <c r="G170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54" i="6"/>
  <c r="G151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37" i="6"/>
  <c r="G130" i="6"/>
  <c r="G135" i="6"/>
  <c r="G123" i="6"/>
  <c r="G124" i="6"/>
  <c r="G125" i="6"/>
  <c r="G126" i="6"/>
  <c r="G127" i="6"/>
  <c r="G128" i="6"/>
  <c r="G129" i="6"/>
  <c r="G131" i="6"/>
  <c r="G132" i="6"/>
  <c r="G133" i="6"/>
  <c r="G134" i="6"/>
  <c r="G122" i="6"/>
  <c r="G120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03" i="6"/>
  <c r="G100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86" i="6"/>
  <c r="G84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70" i="6"/>
  <c r="G68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53" i="6"/>
  <c r="G52" i="6"/>
  <c r="G49" i="6"/>
  <c r="G48" i="6"/>
  <c r="G41" i="6"/>
  <c r="G42" i="6"/>
  <c r="G43" i="6"/>
  <c r="G44" i="6"/>
  <c r="G45" i="6"/>
  <c r="G46" i="6"/>
  <c r="G47" i="6"/>
  <c r="G40" i="6"/>
  <c r="G39" i="6"/>
  <c r="G37" i="6"/>
  <c r="G36" i="6"/>
  <c r="G29" i="6"/>
  <c r="G30" i="6"/>
  <c r="G31" i="6"/>
  <c r="G32" i="6"/>
  <c r="G33" i="6"/>
  <c r="G34" i="6"/>
  <c r="G35" i="6"/>
  <c r="G28" i="6"/>
  <c r="G26" i="6"/>
  <c r="G18" i="6"/>
  <c r="G19" i="6"/>
  <c r="G20" i="6"/>
  <c r="G21" i="6"/>
  <c r="G22" i="6"/>
  <c r="G23" i="6"/>
  <c r="G24" i="6"/>
  <c r="G25" i="6"/>
  <c r="G17" i="6"/>
  <c r="G5" i="6"/>
  <c r="G6" i="6"/>
  <c r="G7" i="6"/>
  <c r="G8" i="6"/>
  <c r="G9" i="6"/>
  <c r="G10" i="6"/>
  <c r="G11" i="6"/>
  <c r="G12" i="6"/>
  <c r="G13" i="6"/>
  <c r="G14" i="6"/>
  <c r="G15" i="6"/>
  <c r="G4" i="6"/>
  <c r="N27" i="5"/>
  <c r="E117" i="3" l="1"/>
  <c r="F117" i="3"/>
  <c r="G117" i="3"/>
  <c r="H117" i="3"/>
  <c r="I117" i="3"/>
  <c r="J117" i="3"/>
  <c r="K117" i="3"/>
  <c r="L117" i="3"/>
  <c r="M117" i="3"/>
  <c r="D351" i="6" l="1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32" i="6"/>
  <c r="D327" i="6"/>
  <c r="D328" i="6"/>
  <c r="D329" i="6"/>
  <c r="D292" i="6"/>
  <c r="D254" i="6"/>
  <c r="D235" i="6"/>
  <c r="D219" i="6"/>
  <c r="D202" i="6"/>
  <c r="D186" i="6"/>
  <c r="D169" i="6"/>
  <c r="D150" i="6"/>
  <c r="D149" i="6"/>
  <c r="D134" i="6"/>
  <c r="D116" i="6"/>
  <c r="D117" i="6"/>
  <c r="D118" i="6"/>
  <c r="D119" i="6"/>
  <c r="D99" i="6"/>
  <c r="D83" i="6"/>
  <c r="D67" i="6"/>
  <c r="D46" i="6"/>
  <c r="D47" i="6"/>
  <c r="D48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32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10" i="6"/>
  <c r="E296" i="6"/>
  <c r="E297" i="6"/>
  <c r="E298" i="6"/>
  <c r="E299" i="6"/>
  <c r="E300" i="6"/>
  <c r="E301" i="6"/>
  <c r="E302" i="6"/>
  <c r="E303" i="6"/>
  <c r="E304" i="6"/>
  <c r="E305" i="6"/>
  <c r="E306" i="6"/>
  <c r="E295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76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5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38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22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06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189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72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54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37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22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03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86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70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52" i="6"/>
  <c r="E40" i="6"/>
  <c r="E41" i="6"/>
  <c r="E42" i="6"/>
  <c r="E43" i="6"/>
  <c r="E44" i="6"/>
  <c r="E45" i="6"/>
  <c r="E46" i="6"/>
  <c r="E47" i="6"/>
  <c r="E48" i="6"/>
  <c r="E39" i="6"/>
  <c r="E29" i="6"/>
  <c r="E30" i="6"/>
  <c r="E31" i="6"/>
  <c r="E32" i="6"/>
  <c r="E33" i="6"/>
  <c r="E34" i="6"/>
  <c r="E35" i="6"/>
  <c r="E36" i="6"/>
  <c r="E28" i="6"/>
  <c r="E18" i="6"/>
  <c r="E19" i="6"/>
  <c r="E20" i="6"/>
  <c r="E21" i="6"/>
  <c r="E22" i="6"/>
  <c r="E23" i="6"/>
  <c r="E24" i="6"/>
  <c r="E25" i="6"/>
  <c r="E17" i="6"/>
  <c r="E5" i="6"/>
  <c r="E6" i="6"/>
  <c r="E7" i="6"/>
  <c r="E8" i="6"/>
  <c r="E9" i="6"/>
  <c r="E10" i="6"/>
  <c r="E11" i="6"/>
  <c r="E12" i="6"/>
  <c r="E13" i="6"/>
  <c r="E14" i="6"/>
  <c r="E4" i="6"/>
  <c r="D34" i="6"/>
  <c r="D35" i="6"/>
  <c r="D36" i="6"/>
  <c r="D23" i="6"/>
  <c r="D24" i="6"/>
  <c r="D25" i="6"/>
  <c r="D12" i="6"/>
  <c r="D13" i="6"/>
  <c r="D14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32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10" i="6"/>
  <c r="A296" i="6"/>
  <c r="A297" i="6"/>
  <c r="A298" i="6"/>
  <c r="A299" i="6"/>
  <c r="A300" i="6"/>
  <c r="A301" i="6"/>
  <c r="A302" i="6"/>
  <c r="A303" i="6"/>
  <c r="A304" i="6"/>
  <c r="A305" i="6"/>
  <c r="A306" i="6"/>
  <c r="A295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76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5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38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22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06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189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72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54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22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03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86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70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52" i="6"/>
  <c r="A40" i="6"/>
  <c r="A41" i="6"/>
  <c r="A42" i="6"/>
  <c r="A43" i="6"/>
  <c r="A44" i="6"/>
  <c r="A45" i="6"/>
  <c r="A46" i="6"/>
  <c r="A47" i="6"/>
  <c r="A48" i="6"/>
  <c r="A39" i="6"/>
  <c r="A29" i="6"/>
  <c r="A30" i="6"/>
  <c r="A31" i="6"/>
  <c r="A32" i="6"/>
  <c r="A33" i="6"/>
  <c r="A34" i="6"/>
  <c r="A35" i="6"/>
  <c r="A36" i="6"/>
  <c r="A28" i="6"/>
  <c r="A18" i="6"/>
  <c r="A19" i="6"/>
  <c r="A20" i="6"/>
  <c r="A21" i="6"/>
  <c r="A22" i="6"/>
  <c r="A23" i="6"/>
  <c r="A24" i="6"/>
  <c r="A25" i="6"/>
  <c r="A17" i="6"/>
  <c r="A5" i="6"/>
  <c r="A6" i="6"/>
  <c r="A7" i="6"/>
  <c r="A8" i="6"/>
  <c r="A9" i="6"/>
  <c r="A10" i="6"/>
  <c r="A11" i="6"/>
  <c r="A12" i="6"/>
  <c r="A13" i="6"/>
  <c r="A14" i="6"/>
  <c r="A4" i="6"/>
  <c r="B2" i="1"/>
  <c r="F229" i="6" l="1"/>
  <c r="F19" i="6"/>
  <c r="F87" i="6"/>
  <c r="F167" i="6"/>
  <c r="F22" i="6"/>
  <c r="F223" i="6"/>
  <c r="F29" i="6"/>
  <c r="F93" i="6"/>
  <c r="F234" i="6"/>
  <c r="F226" i="6"/>
  <c r="A16" i="6"/>
  <c r="A26" i="6" s="1"/>
  <c r="A102" i="6"/>
  <c r="A120" i="6" s="1"/>
  <c r="A221" i="6"/>
  <c r="A236" i="6" s="1"/>
  <c r="A257" i="6"/>
  <c r="A274" i="6" s="1"/>
  <c r="A38" i="6"/>
  <c r="A49" i="6" s="1"/>
  <c r="A85" i="6"/>
  <c r="A100" i="6" s="1"/>
  <c r="A136" i="6"/>
  <c r="A151" i="6" s="1"/>
  <c r="A275" i="6"/>
  <c r="A293" i="6" s="1"/>
  <c r="A51" i="6"/>
  <c r="A68" i="6" s="1"/>
  <c r="A171" i="6"/>
  <c r="A187" i="6" s="1"/>
  <c r="A237" i="6"/>
  <c r="A255" i="6" s="1"/>
  <c r="A294" i="6"/>
  <c r="A307" i="6" s="1"/>
  <c r="A69" i="6"/>
  <c r="A84" i="6" s="1"/>
  <c r="A121" i="6"/>
  <c r="A135" i="6" s="1"/>
  <c r="A309" i="6"/>
  <c r="A330" i="6" s="1"/>
  <c r="A331" i="6"/>
  <c r="A352" i="6" s="1"/>
  <c r="A27" i="6"/>
  <c r="A37" i="6" s="1"/>
  <c r="A153" i="6"/>
  <c r="A170" i="6" s="1"/>
  <c r="A188" i="6"/>
  <c r="A203" i="6" s="1"/>
  <c r="A205" i="6"/>
  <c r="A220" i="6" s="1"/>
  <c r="A3" i="6"/>
  <c r="A15" i="6" s="1"/>
  <c r="K345" i="5"/>
  <c r="J345" i="5"/>
  <c r="I345" i="5"/>
  <c r="H345" i="5"/>
  <c r="G345" i="5"/>
  <c r="F345" i="5"/>
  <c r="E345" i="5"/>
  <c r="L344" i="5"/>
  <c r="F351" i="6" s="1"/>
  <c r="D344" i="5"/>
  <c r="C344" i="5"/>
  <c r="B344" i="5"/>
  <c r="L343" i="5"/>
  <c r="F350" i="6" s="1"/>
  <c r="D343" i="5"/>
  <c r="C343" i="5"/>
  <c r="B343" i="5"/>
  <c r="L342" i="5"/>
  <c r="F349" i="6" s="1"/>
  <c r="D342" i="5"/>
  <c r="C342" i="5"/>
  <c r="B342" i="5"/>
  <c r="L341" i="5"/>
  <c r="F348" i="6" s="1"/>
  <c r="D341" i="5"/>
  <c r="C341" i="5"/>
  <c r="B341" i="5"/>
  <c r="L340" i="5"/>
  <c r="F347" i="6" s="1"/>
  <c r="D340" i="5"/>
  <c r="C340" i="5"/>
  <c r="B340" i="5"/>
  <c r="L339" i="5"/>
  <c r="F346" i="6" s="1"/>
  <c r="D339" i="5"/>
  <c r="C339" i="5"/>
  <c r="B339" i="5"/>
  <c r="L338" i="5"/>
  <c r="F345" i="6" s="1"/>
  <c r="D338" i="5"/>
  <c r="C338" i="5"/>
  <c r="B338" i="5"/>
  <c r="L337" i="5"/>
  <c r="F344" i="6" s="1"/>
  <c r="D337" i="5"/>
  <c r="C337" i="5"/>
  <c r="B337" i="5"/>
  <c r="L336" i="5"/>
  <c r="F343" i="6" s="1"/>
  <c r="D336" i="5"/>
  <c r="C336" i="5"/>
  <c r="B336" i="5"/>
  <c r="L335" i="5"/>
  <c r="F342" i="6" s="1"/>
  <c r="D335" i="5"/>
  <c r="C335" i="5"/>
  <c r="B335" i="5"/>
  <c r="L334" i="5"/>
  <c r="F341" i="6" s="1"/>
  <c r="D334" i="5"/>
  <c r="C334" i="5"/>
  <c r="B334" i="5"/>
  <c r="L333" i="5"/>
  <c r="F340" i="6" s="1"/>
  <c r="D333" i="5"/>
  <c r="C333" i="5"/>
  <c r="B333" i="5"/>
  <c r="L332" i="5"/>
  <c r="F339" i="6" s="1"/>
  <c r="D332" i="5"/>
  <c r="C332" i="5"/>
  <c r="B332" i="5"/>
  <c r="L331" i="5"/>
  <c r="F338" i="6" s="1"/>
  <c r="D331" i="5"/>
  <c r="C331" i="5"/>
  <c r="B331" i="5"/>
  <c r="L330" i="5"/>
  <c r="F337" i="6" s="1"/>
  <c r="D330" i="5"/>
  <c r="C330" i="5"/>
  <c r="B330" i="5"/>
  <c r="L329" i="5"/>
  <c r="F336" i="6" s="1"/>
  <c r="D329" i="5"/>
  <c r="C329" i="5"/>
  <c r="B329" i="5"/>
  <c r="L328" i="5"/>
  <c r="F335" i="6" s="1"/>
  <c r="D328" i="5"/>
  <c r="C328" i="5"/>
  <c r="B328" i="5"/>
  <c r="L327" i="5"/>
  <c r="F334" i="6" s="1"/>
  <c r="D327" i="5"/>
  <c r="C327" i="5"/>
  <c r="B327" i="5"/>
  <c r="L326" i="5"/>
  <c r="F333" i="6" s="1"/>
  <c r="D326" i="5"/>
  <c r="C326" i="5"/>
  <c r="B326" i="5"/>
  <c r="L325" i="5"/>
  <c r="F332" i="6" s="1"/>
  <c r="D325" i="5"/>
  <c r="C325" i="5"/>
  <c r="B325" i="5"/>
  <c r="K323" i="5"/>
  <c r="J323" i="5"/>
  <c r="I323" i="5"/>
  <c r="H323" i="5"/>
  <c r="G323" i="5"/>
  <c r="F323" i="5"/>
  <c r="E323" i="5"/>
  <c r="L322" i="5"/>
  <c r="F329" i="6" s="1"/>
  <c r="D322" i="5"/>
  <c r="C322" i="5"/>
  <c r="B322" i="5"/>
  <c r="L321" i="5"/>
  <c r="F328" i="6" s="1"/>
  <c r="D321" i="5"/>
  <c r="C321" i="5"/>
  <c r="B321" i="5"/>
  <c r="L320" i="5"/>
  <c r="F327" i="6" s="1"/>
  <c r="D320" i="5"/>
  <c r="C320" i="5"/>
  <c r="B320" i="5"/>
  <c r="L319" i="5"/>
  <c r="F326" i="6" s="1"/>
  <c r="D319" i="5"/>
  <c r="C319" i="5"/>
  <c r="B319" i="5"/>
  <c r="L318" i="5"/>
  <c r="F325" i="6" s="1"/>
  <c r="D318" i="5"/>
  <c r="C318" i="5"/>
  <c r="B318" i="5"/>
  <c r="L317" i="5"/>
  <c r="F324" i="6" s="1"/>
  <c r="D317" i="5"/>
  <c r="C317" i="5"/>
  <c r="B317" i="5"/>
  <c r="L316" i="5"/>
  <c r="F323" i="6" s="1"/>
  <c r="D316" i="5"/>
  <c r="C316" i="5"/>
  <c r="B316" i="5"/>
  <c r="L315" i="5"/>
  <c r="F322" i="6" s="1"/>
  <c r="D315" i="5"/>
  <c r="C315" i="5"/>
  <c r="B315" i="5"/>
  <c r="L314" i="5"/>
  <c r="F321" i="6" s="1"/>
  <c r="D314" i="5"/>
  <c r="C314" i="5"/>
  <c r="B314" i="5"/>
  <c r="L313" i="5"/>
  <c r="F320" i="6" s="1"/>
  <c r="D313" i="5"/>
  <c r="C313" i="5"/>
  <c r="B313" i="5"/>
  <c r="L312" i="5"/>
  <c r="F319" i="6" s="1"/>
  <c r="D312" i="5"/>
  <c r="C312" i="5"/>
  <c r="B312" i="5"/>
  <c r="L311" i="5"/>
  <c r="F318" i="6" s="1"/>
  <c r="D311" i="5"/>
  <c r="C311" i="5"/>
  <c r="B311" i="5"/>
  <c r="L310" i="5"/>
  <c r="F317" i="6" s="1"/>
  <c r="D310" i="5"/>
  <c r="C310" i="5"/>
  <c r="B310" i="5"/>
  <c r="L309" i="5"/>
  <c r="F316" i="6" s="1"/>
  <c r="D309" i="5"/>
  <c r="C309" i="5"/>
  <c r="B309" i="5"/>
  <c r="L308" i="5"/>
  <c r="F315" i="6" s="1"/>
  <c r="D308" i="5"/>
  <c r="C308" i="5"/>
  <c r="B308" i="5"/>
  <c r="L307" i="5"/>
  <c r="F314" i="6" s="1"/>
  <c r="D307" i="5"/>
  <c r="C307" i="5"/>
  <c r="B307" i="5"/>
  <c r="L306" i="5"/>
  <c r="F313" i="6" s="1"/>
  <c r="D306" i="5"/>
  <c r="C306" i="5"/>
  <c r="B306" i="5"/>
  <c r="L305" i="5"/>
  <c r="F312" i="6" s="1"/>
  <c r="D305" i="5"/>
  <c r="C305" i="5"/>
  <c r="B305" i="5"/>
  <c r="L304" i="5"/>
  <c r="F311" i="6" s="1"/>
  <c r="D304" i="5"/>
  <c r="C304" i="5"/>
  <c r="B304" i="5"/>
  <c r="L303" i="5"/>
  <c r="F310" i="6" s="1"/>
  <c r="D303" i="5"/>
  <c r="C303" i="5"/>
  <c r="B303" i="5"/>
  <c r="K301" i="5"/>
  <c r="J301" i="5"/>
  <c r="I301" i="5"/>
  <c r="H301" i="5"/>
  <c r="G301" i="5"/>
  <c r="F301" i="5"/>
  <c r="E301" i="5"/>
  <c r="L300" i="5"/>
  <c r="F306" i="6" s="1"/>
  <c r="D300" i="5"/>
  <c r="C300" i="5"/>
  <c r="B300" i="5"/>
  <c r="L299" i="5"/>
  <c r="F305" i="6" s="1"/>
  <c r="D299" i="5"/>
  <c r="C299" i="5"/>
  <c r="B299" i="5"/>
  <c r="L298" i="5"/>
  <c r="F304" i="6" s="1"/>
  <c r="D298" i="5"/>
  <c r="C298" i="5"/>
  <c r="B298" i="5"/>
  <c r="L297" i="5"/>
  <c r="F303" i="6" s="1"/>
  <c r="D297" i="5"/>
  <c r="C297" i="5"/>
  <c r="B297" i="5"/>
  <c r="L296" i="5"/>
  <c r="F302" i="6" s="1"/>
  <c r="D296" i="5"/>
  <c r="C296" i="5"/>
  <c r="B296" i="5"/>
  <c r="L295" i="5"/>
  <c r="F301" i="6" s="1"/>
  <c r="D295" i="5"/>
  <c r="C295" i="5"/>
  <c r="B295" i="5"/>
  <c r="L294" i="5"/>
  <c r="F300" i="6" s="1"/>
  <c r="D294" i="5"/>
  <c r="C294" i="5"/>
  <c r="B294" i="5"/>
  <c r="L293" i="5"/>
  <c r="F299" i="6" s="1"/>
  <c r="D293" i="5"/>
  <c r="C293" i="5"/>
  <c r="B293" i="5"/>
  <c r="L292" i="5"/>
  <c r="F298" i="6" s="1"/>
  <c r="D292" i="5"/>
  <c r="C292" i="5"/>
  <c r="B292" i="5"/>
  <c r="L291" i="5"/>
  <c r="F297" i="6" s="1"/>
  <c r="D291" i="5"/>
  <c r="C291" i="5"/>
  <c r="B291" i="5"/>
  <c r="L290" i="5"/>
  <c r="F296" i="6" s="1"/>
  <c r="D290" i="5"/>
  <c r="C290" i="5"/>
  <c r="B290" i="5"/>
  <c r="L289" i="5"/>
  <c r="F295" i="6" s="1"/>
  <c r="D289" i="5"/>
  <c r="C289" i="5"/>
  <c r="B289" i="5"/>
  <c r="K287" i="5"/>
  <c r="J287" i="5"/>
  <c r="I287" i="5"/>
  <c r="H287" i="5"/>
  <c r="G287" i="5"/>
  <c r="F287" i="5"/>
  <c r="E287" i="5"/>
  <c r="L286" i="5"/>
  <c r="F292" i="6" s="1"/>
  <c r="D286" i="5"/>
  <c r="C286" i="5"/>
  <c r="B286" i="5"/>
  <c r="L285" i="5"/>
  <c r="F291" i="6" s="1"/>
  <c r="D285" i="5"/>
  <c r="C285" i="5"/>
  <c r="B285" i="5"/>
  <c r="L284" i="5"/>
  <c r="F290" i="6" s="1"/>
  <c r="D284" i="5"/>
  <c r="C284" i="5"/>
  <c r="B284" i="5"/>
  <c r="L283" i="5"/>
  <c r="F289" i="6" s="1"/>
  <c r="D283" i="5"/>
  <c r="C283" i="5"/>
  <c r="B283" i="5"/>
  <c r="L282" i="5"/>
  <c r="F288" i="6" s="1"/>
  <c r="D282" i="5"/>
  <c r="C282" i="5"/>
  <c r="B282" i="5"/>
  <c r="L281" i="5"/>
  <c r="F287" i="6" s="1"/>
  <c r="D281" i="5"/>
  <c r="C281" i="5"/>
  <c r="B281" i="5"/>
  <c r="L280" i="5"/>
  <c r="F286" i="6" s="1"/>
  <c r="D280" i="5"/>
  <c r="C280" i="5"/>
  <c r="B280" i="5"/>
  <c r="L279" i="5"/>
  <c r="F285" i="6" s="1"/>
  <c r="D279" i="5"/>
  <c r="C279" i="5"/>
  <c r="B279" i="5"/>
  <c r="L278" i="5"/>
  <c r="F284" i="6" s="1"/>
  <c r="D278" i="5"/>
  <c r="C278" i="5"/>
  <c r="B278" i="5"/>
  <c r="L277" i="5"/>
  <c r="F283" i="6" s="1"/>
  <c r="D277" i="5"/>
  <c r="C277" i="5"/>
  <c r="B277" i="5"/>
  <c r="L276" i="5"/>
  <c r="F282" i="6" s="1"/>
  <c r="D276" i="5"/>
  <c r="C276" i="5"/>
  <c r="B276" i="5"/>
  <c r="L275" i="5"/>
  <c r="F281" i="6" s="1"/>
  <c r="D275" i="5"/>
  <c r="C275" i="5"/>
  <c r="B275" i="5"/>
  <c r="L274" i="5"/>
  <c r="F280" i="6" s="1"/>
  <c r="D274" i="5"/>
  <c r="C274" i="5"/>
  <c r="B274" i="5"/>
  <c r="L273" i="5"/>
  <c r="F279" i="6" s="1"/>
  <c r="D273" i="5"/>
  <c r="C273" i="5"/>
  <c r="B273" i="5"/>
  <c r="L272" i="5"/>
  <c r="F278" i="6" s="1"/>
  <c r="D272" i="5"/>
  <c r="C272" i="5"/>
  <c r="B272" i="5"/>
  <c r="L271" i="5"/>
  <c r="F277" i="6" s="1"/>
  <c r="D271" i="5"/>
  <c r="C271" i="5"/>
  <c r="B271" i="5"/>
  <c r="L270" i="5"/>
  <c r="F276" i="6" s="1"/>
  <c r="D270" i="5"/>
  <c r="C270" i="5"/>
  <c r="B270" i="5"/>
  <c r="K268" i="5"/>
  <c r="J268" i="5"/>
  <c r="I268" i="5"/>
  <c r="H268" i="5"/>
  <c r="G268" i="5"/>
  <c r="F268" i="5"/>
  <c r="E268" i="5"/>
  <c r="L267" i="5"/>
  <c r="F273" i="6" s="1"/>
  <c r="D267" i="5"/>
  <c r="C267" i="5"/>
  <c r="B267" i="5"/>
  <c r="L266" i="5"/>
  <c r="F272" i="6" s="1"/>
  <c r="D266" i="5"/>
  <c r="C266" i="5"/>
  <c r="B266" i="5"/>
  <c r="L265" i="5"/>
  <c r="F271" i="6" s="1"/>
  <c r="D265" i="5"/>
  <c r="C265" i="5"/>
  <c r="B265" i="5"/>
  <c r="L264" i="5"/>
  <c r="F270" i="6" s="1"/>
  <c r="D264" i="5"/>
  <c r="C264" i="5"/>
  <c r="B264" i="5"/>
  <c r="L263" i="5"/>
  <c r="F269" i="6" s="1"/>
  <c r="D263" i="5"/>
  <c r="C263" i="5"/>
  <c r="B263" i="5"/>
  <c r="L262" i="5"/>
  <c r="F268" i="6" s="1"/>
  <c r="D262" i="5"/>
  <c r="C262" i="5"/>
  <c r="B262" i="5"/>
  <c r="L261" i="5"/>
  <c r="F267" i="6" s="1"/>
  <c r="D261" i="5"/>
  <c r="C261" i="5"/>
  <c r="B261" i="5"/>
  <c r="L260" i="5"/>
  <c r="F266" i="6" s="1"/>
  <c r="D260" i="5"/>
  <c r="C260" i="5"/>
  <c r="B260" i="5"/>
  <c r="L259" i="5"/>
  <c r="F265" i="6" s="1"/>
  <c r="D259" i="5"/>
  <c r="C259" i="5"/>
  <c r="B259" i="5"/>
  <c r="L258" i="5"/>
  <c r="F264" i="6" s="1"/>
  <c r="D258" i="5"/>
  <c r="C258" i="5"/>
  <c r="B258" i="5"/>
  <c r="L257" i="5"/>
  <c r="F263" i="6" s="1"/>
  <c r="D257" i="5"/>
  <c r="C257" i="5"/>
  <c r="B257" i="5"/>
  <c r="L256" i="5"/>
  <c r="F262" i="6" s="1"/>
  <c r="D256" i="5"/>
  <c r="C256" i="5"/>
  <c r="B256" i="5"/>
  <c r="L255" i="5"/>
  <c r="F261" i="6" s="1"/>
  <c r="D255" i="5"/>
  <c r="C255" i="5"/>
  <c r="B255" i="5"/>
  <c r="L254" i="5"/>
  <c r="F260" i="6" s="1"/>
  <c r="D254" i="5"/>
  <c r="C254" i="5"/>
  <c r="B254" i="5"/>
  <c r="L253" i="5"/>
  <c r="F259" i="6" s="1"/>
  <c r="D253" i="5"/>
  <c r="C253" i="5"/>
  <c r="B253" i="5"/>
  <c r="L252" i="5"/>
  <c r="F258" i="6" s="1"/>
  <c r="D252" i="5"/>
  <c r="C252" i="5"/>
  <c r="B252" i="5"/>
  <c r="K250" i="5"/>
  <c r="J250" i="5"/>
  <c r="I250" i="5"/>
  <c r="H250" i="5"/>
  <c r="G250" i="5"/>
  <c r="F250" i="5"/>
  <c r="E250" i="5"/>
  <c r="L249" i="5"/>
  <c r="F254" i="6" s="1"/>
  <c r="D249" i="5"/>
  <c r="C249" i="5"/>
  <c r="B249" i="5"/>
  <c r="L248" i="5"/>
  <c r="F253" i="6" s="1"/>
  <c r="D248" i="5"/>
  <c r="C248" i="5"/>
  <c r="B248" i="5"/>
  <c r="L247" i="5"/>
  <c r="F252" i="6" s="1"/>
  <c r="D247" i="5"/>
  <c r="C247" i="5"/>
  <c r="B247" i="5"/>
  <c r="L246" i="5"/>
  <c r="F251" i="6" s="1"/>
  <c r="D246" i="5"/>
  <c r="C246" i="5"/>
  <c r="B246" i="5"/>
  <c r="L245" i="5"/>
  <c r="F250" i="6" s="1"/>
  <c r="D245" i="5"/>
  <c r="C245" i="5"/>
  <c r="B245" i="5"/>
  <c r="L244" i="5"/>
  <c r="F249" i="6" s="1"/>
  <c r="D244" i="5"/>
  <c r="C244" i="5"/>
  <c r="B244" i="5"/>
  <c r="L243" i="5"/>
  <c r="F248" i="6" s="1"/>
  <c r="D243" i="5"/>
  <c r="C243" i="5"/>
  <c r="B243" i="5"/>
  <c r="L242" i="5"/>
  <c r="F247" i="6" s="1"/>
  <c r="D242" i="5"/>
  <c r="C242" i="5"/>
  <c r="B242" i="5"/>
  <c r="L241" i="5"/>
  <c r="F246" i="6" s="1"/>
  <c r="D241" i="5"/>
  <c r="C241" i="5"/>
  <c r="B241" i="5"/>
  <c r="L240" i="5"/>
  <c r="F245" i="6" s="1"/>
  <c r="D240" i="5"/>
  <c r="C240" i="5"/>
  <c r="B240" i="5"/>
  <c r="L239" i="5"/>
  <c r="F244" i="6" s="1"/>
  <c r="D239" i="5"/>
  <c r="C239" i="5"/>
  <c r="B239" i="5"/>
  <c r="L238" i="5"/>
  <c r="F243" i="6" s="1"/>
  <c r="D238" i="5"/>
  <c r="C238" i="5"/>
  <c r="B238" i="5"/>
  <c r="L237" i="5"/>
  <c r="F242" i="6" s="1"/>
  <c r="D237" i="5"/>
  <c r="C237" i="5"/>
  <c r="B237" i="5"/>
  <c r="L236" i="5"/>
  <c r="F241" i="6" s="1"/>
  <c r="D236" i="5"/>
  <c r="C236" i="5"/>
  <c r="B236" i="5"/>
  <c r="L235" i="5"/>
  <c r="F240" i="6" s="1"/>
  <c r="D235" i="5"/>
  <c r="C235" i="5"/>
  <c r="B235" i="5"/>
  <c r="L234" i="5"/>
  <c r="F239" i="6" s="1"/>
  <c r="D234" i="5"/>
  <c r="C234" i="5"/>
  <c r="B234" i="5"/>
  <c r="L233" i="5"/>
  <c r="F238" i="6" s="1"/>
  <c r="D233" i="5"/>
  <c r="C233" i="5"/>
  <c r="B233" i="5"/>
  <c r="K231" i="5"/>
  <c r="J231" i="5"/>
  <c r="I231" i="5"/>
  <c r="H231" i="5"/>
  <c r="G231" i="5"/>
  <c r="F231" i="5"/>
  <c r="E231" i="5"/>
  <c r="L230" i="5"/>
  <c r="F235" i="6" s="1"/>
  <c r="D230" i="5"/>
  <c r="C230" i="5"/>
  <c r="B230" i="5"/>
  <c r="L229" i="5"/>
  <c r="D229" i="5"/>
  <c r="C229" i="5"/>
  <c r="B229" i="5"/>
  <c r="L228" i="5"/>
  <c r="F233" i="6" s="1"/>
  <c r="D228" i="5"/>
  <c r="C228" i="5"/>
  <c r="B228" i="5"/>
  <c r="L227" i="5"/>
  <c r="F232" i="6" s="1"/>
  <c r="D227" i="5"/>
  <c r="C227" i="5"/>
  <c r="B227" i="5"/>
  <c r="L226" i="5"/>
  <c r="F231" i="6" s="1"/>
  <c r="D226" i="5"/>
  <c r="C226" i="5"/>
  <c r="B226" i="5"/>
  <c r="L225" i="5"/>
  <c r="F230" i="6" s="1"/>
  <c r="D225" i="5"/>
  <c r="C225" i="5"/>
  <c r="B225" i="5"/>
  <c r="L224" i="5"/>
  <c r="D224" i="5"/>
  <c r="C224" i="5"/>
  <c r="B224" i="5"/>
  <c r="L223" i="5"/>
  <c r="F228" i="6" s="1"/>
  <c r="D223" i="5"/>
  <c r="C223" i="5"/>
  <c r="B223" i="5"/>
  <c r="L222" i="5"/>
  <c r="F227" i="6" s="1"/>
  <c r="D222" i="5"/>
  <c r="C222" i="5"/>
  <c r="B222" i="5"/>
  <c r="L221" i="5"/>
  <c r="D221" i="5"/>
  <c r="C221" i="5"/>
  <c r="B221" i="5"/>
  <c r="L220" i="5"/>
  <c r="F225" i="6" s="1"/>
  <c r="D220" i="5"/>
  <c r="C220" i="5"/>
  <c r="B220" i="5"/>
  <c r="L219" i="5"/>
  <c r="F224" i="6" s="1"/>
  <c r="D219" i="5"/>
  <c r="C219" i="5"/>
  <c r="B219" i="5"/>
  <c r="L218" i="5"/>
  <c r="D218" i="5"/>
  <c r="C218" i="5"/>
  <c r="B218" i="5"/>
  <c r="L217" i="5"/>
  <c r="F222" i="6" s="1"/>
  <c r="D217" i="5"/>
  <c r="C217" i="5"/>
  <c r="B217" i="5"/>
  <c r="K215" i="5"/>
  <c r="J215" i="5"/>
  <c r="I215" i="5"/>
  <c r="H215" i="5"/>
  <c r="G215" i="5"/>
  <c r="F215" i="5"/>
  <c r="E215" i="5"/>
  <c r="L214" i="5"/>
  <c r="F219" i="6" s="1"/>
  <c r="D214" i="5"/>
  <c r="C214" i="5"/>
  <c r="B214" i="5"/>
  <c r="L213" i="5"/>
  <c r="F218" i="6" s="1"/>
  <c r="D213" i="5"/>
  <c r="C213" i="5"/>
  <c r="B213" i="5"/>
  <c r="L212" i="5"/>
  <c r="F217" i="6" s="1"/>
  <c r="D212" i="5"/>
  <c r="C212" i="5"/>
  <c r="B212" i="5"/>
  <c r="L211" i="5"/>
  <c r="F216" i="6" s="1"/>
  <c r="D211" i="5"/>
  <c r="C211" i="5"/>
  <c r="B211" i="5"/>
  <c r="L210" i="5"/>
  <c r="F215" i="6" s="1"/>
  <c r="D210" i="5"/>
  <c r="C210" i="5"/>
  <c r="B210" i="5"/>
  <c r="L209" i="5"/>
  <c r="F214" i="6" s="1"/>
  <c r="D209" i="5"/>
  <c r="C209" i="5"/>
  <c r="B209" i="5"/>
  <c r="L208" i="5"/>
  <c r="F213" i="6" s="1"/>
  <c r="D208" i="5"/>
  <c r="C208" i="5"/>
  <c r="B208" i="5"/>
  <c r="L207" i="5"/>
  <c r="F212" i="6" s="1"/>
  <c r="D207" i="5"/>
  <c r="C207" i="5"/>
  <c r="B207" i="5"/>
  <c r="L206" i="5"/>
  <c r="F211" i="6" s="1"/>
  <c r="D206" i="5"/>
  <c r="C206" i="5"/>
  <c r="B206" i="5"/>
  <c r="L205" i="5"/>
  <c r="F210" i="6" s="1"/>
  <c r="D205" i="5"/>
  <c r="C205" i="5"/>
  <c r="B205" i="5"/>
  <c r="L204" i="5"/>
  <c r="F209" i="6" s="1"/>
  <c r="D204" i="5"/>
  <c r="C204" i="5"/>
  <c r="B204" i="5"/>
  <c r="L203" i="5"/>
  <c r="F208" i="6" s="1"/>
  <c r="D203" i="5"/>
  <c r="C203" i="5"/>
  <c r="B203" i="5"/>
  <c r="L202" i="5"/>
  <c r="F207" i="6" s="1"/>
  <c r="D202" i="5"/>
  <c r="C202" i="5"/>
  <c r="B202" i="5"/>
  <c r="L201" i="5"/>
  <c r="F206" i="6" s="1"/>
  <c r="D201" i="5"/>
  <c r="C201" i="5"/>
  <c r="B201" i="5"/>
  <c r="K199" i="5"/>
  <c r="J199" i="5"/>
  <c r="I199" i="5"/>
  <c r="H199" i="5"/>
  <c r="G199" i="5"/>
  <c r="F199" i="5"/>
  <c r="E199" i="5"/>
  <c r="L198" i="5"/>
  <c r="F202" i="6" s="1"/>
  <c r="D198" i="5"/>
  <c r="C198" i="5"/>
  <c r="B198" i="5"/>
  <c r="L197" i="5"/>
  <c r="F201" i="6" s="1"/>
  <c r="D197" i="5"/>
  <c r="C197" i="5"/>
  <c r="B197" i="5"/>
  <c r="L196" i="5"/>
  <c r="F200" i="6" s="1"/>
  <c r="D196" i="5"/>
  <c r="C196" i="5"/>
  <c r="B196" i="5"/>
  <c r="L195" i="5"/>
  <c r="F199" i="6" s="1"/>
  <c r="D195" i="5"/>
  <c r="C195" i="5"/>
  <c r="B195" i="5"/>
  <c r="L194" i="5"/>
  <c r="F198" i="6" s="1"/>
  <c r="D194" i="5"/>
  <c r="C194" i="5"/>
  <c r="B194" i="5"/>
  <c r="L193" i="5"/>
  <c r="F197" i="6" s="1"/>
  <c r="D193" i="5"/>
  <c r="C193" i="5"/>
  <c r="B193" i="5"/>
  <c r="L192" i="5"/>
  <c r="F196" i="6" s="1"/>
  <c r="D192" i="5"/>
  <c r="C192" i="5"/>
  <c r="B192" i="5"/>
  <c r="L191" i="5"/>
  <c r="F195" i="6" s="1"/>
  <c r="D191" i="5"/>
  <c r="C191" i="5"/>
  <c r="B191" i="5"/>
  <c r="L190" i="5"/>
  <c r="F194" i="6" s="1"/>
  <c r="D190" i="5"/>
  <c r="C190" i="5"/>
  <c r="B190" i="5"/>
  <c r="L189" i="5"/>
  <c r="F193" i="6" s="1"/>
  <c r="D189" i="5"/>
  <c r="C189" i="5"/>
  <c r="B189" i="5"/>
  <c r="L188" i="5"/>
  <c r="F192" i="6" s="1"/>
  <c r="D188" i="5"/>
  <c r="C188" i="5"/>
  <c r="B188" i="5"/>
  <c r="L187" i="5"/>
  <c r="F191" i="6" s="1"/>
  <c r="D187" i="5"/>
  <c r="C187" i="5"/>
  <c r="B187" i="5"/>
  <c r="L186" i="5"/>
  <c r="F190" i="6" s="1"/>
  <c r="D186" i="5"/>
  <c r="C186" i="5"/>
  <c r="B186" i="5"/>
  <c r="L185" i="5"/>
  <c r="F189" i="6" s="1"/>
  <c r="D185" i="5"/>
  <c r="C185" i="5"/>
  <c r="B185" i="5"/>
  <c r="K183" i="5"/>
  <c r="J183" i="5"/>
  <c r="I183" i="5"/>
  <c r="H183" i="5"/>
  <c r="G183" i="5"/>
  <c r="F183" i="5"/>
  <c r="E183" i="5"/>
  <c r="L182" i="5"/>
  <c r="F186" i="6" s="1"/>
  <c r="D182" i="5"/>
  <c r="C182" i="5"/>
  <c r="B182" i="5"/>
  <c r="L181" i="5"/>
  <c r="F185" i="6" s="1"/>
  <c r="D181" i="5"/>
  <c r="C181" i="5"/>
  <c r="B181" i="5"/>
  <c r="L180" i="5"/>
  <c r="F184" i="6" s="1"/>
  <c r="D180" i="5"/>
  <c r="C180" i="5"/>
  <c r="B180" i="5"/>
  <c r="L179" i="5"/>
  <c r="F183" i="6" s="1"/>
  <c r="D179" i="5"/>
  <c r="C179" i="5"/>
  <c r="B179" i="5"/>
  <c r="L178" i="5"/>
  <c r="F182" i="6" s="1"/>
  <c r="D178" i="5"/>
  <c r="C178" i="5"/>
  <c r="B178" i="5"/>
  <c r="L177" i="5"/>
  <c r="F181" i="6" s="1"/>
  <c r="D177" i="5"/>
  <c r="C177" i="5"/>
  <c r="B177" i="5"/>
  <c r="L176" i="5"/>
  <c r="F180" i="6" s="1"/>
  <c r="D176" i="5"/>
  <c r="C176" i="5"/>
  <c r="B176" i="5"/>
  <c r="L175" i="5"/>
  <c r="F179" i="6" s="1"/>
  <c r="D175" i="5"/>
  <c r="C175" i="5"/>
  <c r="B175" i="5"/>
  <c r="L174" i="5"/>
  <c r="F178" i="6" s="1"/>
  <c r="D174" i="5"/>
  <c r="C174" i="5"/>
  <c r="B174" i="5"/>
  <c r="L173" i="5"/>
  <c r="F177" i="6" s="1"/>
  <c r="D173" i="5"/>
  <c r="C173" i="5"/>
  <c r="B173" i="5"/>
  <c r="L172" i="5"/>
  <c r="F176" i="6" s="1"/>
  <c r="D172" i="5"/>
  <c r="C172" i="5"/>
  <c r="B172" i="5"/>
  <c r="L171" i="5"/>
  <c r="F175" i="6" s="1"/>
  <c r="D171" i="5"/>
  <c r="C171" i="5"/>
  <c r="B171" i="5"/>
  <c r="L170" i="5"/>
  <c r="F174" i="6" s="1"/>
  <c r="D170" i="5"/>
  <c r="C170" i="5"/>
  <c r="B170" i="5"/>
  <c r="L169" i="5"/>
  <c r="F173" i="6" s="1"/>
  <c r="D169" i="5"/>
  <c r="C169" i="5"/>
  <c r="B169" i="5"/>
  <c r="L168" i="5"/>
  <c r="F172" i="6" s="1"/>
  <c r="D168" i="5"/>
  <c r="C168" i="5"/>
  <c r="B168" i="5"/>
  <c r="K166" i="5"/>
  <c r="J166" i="5"/>
  <c r="I166" i="5"/>
  <c r="H166" i="5"/>
  <c r="G166" i="5"/>
  <c r="F166" i="5"/>
  <c r="E166" i="5"/>
  <c r="L165" i="5"/>
  <c r="F169" i="6" s="1"/>
  <c r="D165" i="5"/>
  <c r="M165" i="5" s="1"/>
  <c r="N165" i="5" s="1"/>
  <c r="C165" i="5"/>
  <c r="B165" i="5"/>
  <c r="L164" i="5"/>
  <c r="F168" i="6" s="1"/>
  <c r="D164" i="5"/>
  <c r="M164" i="5" s="1"/>
  <c r="N164" i="5" s="1"/>
  <c r="C164" i="5"/>
  <c r="B164" i="5"/>
  <c r="L163" i="5"/>
  <c r="D163" i="5"/>
  <c r="M163" i="5" s="1"/>
  <c r="N163" i="5" s="1"/>
  <c r="C163" i="5"/>
  <c r="B163" i="5"/>
  <c r="L162" i="5"/>
  <c r="F166" i="6" s="1"/>
  <c r="D162" i="5"/>
  <c r="C162" i="5"/>
  <c r="B162" i="5"/>
  <c r="L161" i="5"/>
  <c r="F165" i="6" s="1"/>
  <c r="D161" i="5"/>
  <c r="M161" i="5" s="1"/>
  <c r="N161" i="5" s="1"/>
  <c r="C161" i="5"/>
  <c r="B161" i="5"/>
  <c r="L160" i="5"/>
  <c r="F164" i="6" s="1"/>
  <c r="D160" i="5"/>
  <c r="M160" i="5" s="1"/>
  <c r="N160" i="5" s="1"/>
  <c r="C160" i="5"/>
  <c r="B160" i="5"/>
  <c r="L159" i="5"/>
  <c r="F163" i="6" s="1"/>
  <c r="D159" i="5"/>
  <c r="M159" i="5" s="1"/>
  <c r="N159" i="5" s="1"/>
  <c r="C159" i="5"/>
  <c r="B159" i="5"/>
  <c r="L158" i="5"/>
  <c r="F162" i="6" s="1"/>
  <c r="D158" i="5"/>
  <c r="C158" i="5"/>
  <c r="B158" i="5"/>
  <c r="L157" i="5"/>
  <c r="F161" i="6" s="1"/>
  <c r="D157" i="5"/>
  <c r="M157" i="5" s="1"/>
  <c r="N157" i="5" s="1"/>
  <c r="C157" i="5"/>
  <c r="B157" i="5"/>
  <c r="L156" i="5"/>
  <c r="F160" i="6" s="1"/>
  <c r="D156" i="5"/>
  <c r="M156" i="5" s="1"/>
  <c r="N156" i="5" s="1"/>
  <c r="C156" i="5"/>
  <c r="B156" i="5"/>
  <c r="L155" i="5"/>
  <c r="F159" i="6" s="1"/>
  <c r="D155" i="5"/>
  <c r="M155" i="5" s="1"/>
  <c r="N155" i="5" s="1"/>
  <c r="C155" i="5"/>
  <c r="B155" i="5"/>
  <c r="L154" i="5"/>
  <c r="F158" i="6" s="1"/>
  <c r="D154" i="5"/>
  <c r="C154" i="5"/>
  <c r="B154" i="5"/>
  <c r="L153" i="5"/>
  <c r="F157" i="6" s="1"/>
  <c r="D153" i="5"/>
  <c r="M153" i="5" s="1"/>
  <c r="N153" i="5" s="1"/>
  <c r="C153" i="5"/>
  <c r="B153" i="5"/>
  <c r="L152" i="5"/>
  <c r="F156" i="6" s="1"/>
  <c r="D152" i="5"/>
  <c r="M152" i="5" s="1"/>
  <c r="N152" i="5" s="1"/>
  <c r="C152" i="5"/>
  <c r="B152" i="5"/>
  <c r="L151" i="5"/>
  <c r="F155" i="6" s="1"/>
  <c r="D151" i="5"/>
  <c r="M151" i="5" s="1"/>
  <c r="N151" i="5" s="1"/>
  <c r="C151" i="5"/>
  <c r="B151" i="5"/>
  <c r="L150" i="5"/>
  <c r="F154" i="6" s="1"/>
  <c r="D150" i="5"/>
  <c r="C150" i="5"/>
  <c r="B150" i="5"/>
  <c r="K148" i="5"/>
  <c r="J148" i="5"/>
  <c r="I148" i="5"/>
  <c r="H148" i="5"/>
  <c r="G148" i="5"/>
  <c r="F148" i="5"/>
  <c r="E148" i="5"/>
  <c r="L147" i="5"/>
  <c r="F150" i="6" s="1"/>
  <c r="D147" i="5"/>
  <c r="C147" i="5"/>
  <c r="B147" i="5"/>
  <c r="L146" i="5"/>
  <c r="F149" i="6" s="1"/>
  <c r="D146" i="5"/>
  <c r="C146" i="5"/>
  <c r="B146" i="5"/>
  <c r="L145" i="5"/>
  <c r="F148" i="6" s="1"/>
  <c r="D145" i="5"/>
  <c r="C145" i="5"/>
  <c r="B145" i="5"/>
  <c r="L144" i="5"/>
  <c r="F147" i="6" s="1"/>
  <c r="D144" i="5"/>
  <c r="C144" i="5"/>
  <c r="B144" i="5"/>
  <c r="L143" i="5"/>
  <c r="F146" i="6" s="1"/>
  <c r="D143" i="5"/>
  <c r="C143" i="5"/>
  <c r="B143" i="5"/>
  <c r="L142" i="5"/>
  <c r="F145" i="6" s="1"/>
  <c r="D142" i="5"/>
  <c r="C142" i="5"/>
  <c r="B142" i="5"/>
  <c r="L141" i="5"/>
  <c r="F144" i="6" s="1"/>
  <c r="D141" i="5"/>
  <c r="C141" i="5"/>
  <c r="B141" i="5"/>
  <c r="L140" i="5"/>
  <c r="F143" i="6" s="1"/>
  <c r="D140" i="5"/>
  <c r="C140" i="5"/>
  <c r="B140" i="5"/>
  <c r="L139" i="5"/>
  <c r="F142" i="6" s="1"/>
  <c r="D139" i="5"/>
  <c r="C139" i="5"/>
  <c r="B139" i="5"/>
  <c r="L138" i="5"/>
  <c r="F141" i="6" s="1"/>
  <c r="D138" i="5"/>
  <c r="C138" i="5"/>
  <c r="B138" i="5"/>
  <c r="L137" i="5"/>
  <c r="F140" i="6" s="1"/>
  <c r="D137" i="5"/>
  <c r="C137" i="5"/>
  <c r="B137" i="5"/>
  <c r="L136" i="5"/>
  <c r="F139" i="6" s="1"/>
  <c r="D136" i="5"/>
  <c r="C136" i="5"/>
  <c r="B136" i="5"/>
  <c r="L135" i="5"/>
  <c r="F138" i="6" s="1"/>
  <c r="D135" i="5"/>
  <c r="C135" i="5"/>
  <c r="B135" i="5"/>
  <c r="L134" i="5"/>
  <c r="F137" i="6" s="1"/>
  <c r="D134" i="5"/>
  <c r="C134" i="5"/>
  <c r="B134" i="5"/>
  <c r="K132" i="5"/>
  <c r="J132" i="5"/>
  <c r="I132" i="5"/>
  <c r="H132" i="5"/>
  <c r="G132" i="5"/>
  <c r="F132" i="5"/>
  <c r="E132" i="5"/>
  <c r="L131" i="5"/>
  <c r="F134" i="6" s="1"/>
  <c r="D131" i="5"/>
  <c r="C131" i="5"/>
  <c r="B131" i="5"/>
  <c r="L130" i="5"/>
  <c r="F133" i="6" s="1"/>
  <c r="D130" i="5"/>
  <c r="C130" i="5"/>
  <c r="B130" i="5"/>
  <c r="L129" i="5"/>
  <c r="F132" i="6" s="1"/>
  <c r="D129" i="5"/>
  <c r="C129" i="5"/>
  <c r="B129" i="5"/>
  <c r="L128" i="5"/>
  <c r="F131" i="6" s="1"/>
  <c r="D128" i="5"/>
  <c r="C128" i="5"/>
  <c r="B128" i="5"/>
  <c r="L127" i="5"/>
  <c r="F130" i="6" s="1"/>
  <c r="D127" i="5"/>
  <c r="C127" i="5"/>
  <c r="B127" i="5"/>
  <c r="L126" i="5"/>
  <c r="F129" i="6" s="1"/>
  <c r="D126" i="5"/>
  <c r="C126" i="5"/>
  <c r="B126" i="5"/>
  <c r="L125" i="5"/>
  <c r="F128" i="6" s="1"/>
  <c r="D125" i="5"/>
  <c r="C125" i="5"/>
  <c r="B125" i="5"/>
  <c r="L124" i="5"/>
  <c r="F127" i="6" s="1"/>
  <c r="D124" i="5"/>
  <c r="C124" i="5"/>
  <c r="B124" i="5"/>
  <c r="L123" i="5"/>
  <c r="F126" i="6" s="1"/>
  <c r="D123" i="5"/>
  <c r="C123" i="5"/>
  <c r="B123" i="5"/>
  <c r="L122" i="5"/>
  <c r="F125" i="6" s="1"/>
  <c r="D122" i="5"/>
  <c r="C122" i="5"/>
  <c r="B122" i="5"/>
  <c r="L121" i="5"/>
  <c r="F124" i="6" s="1"/>
  <c r="D121" i="5"/>
  <c r="C121" i="5"/>
  <c r="B121" i="5"/>
  <c r="L120" i="5"/>
  <c r="F123" i="6" s="1"/>
  <c r="D120" i="5"/>
  <c r="C120" i="5"/>
  <c r="B120" i="5"/>
  <c r="L119" i="5"/>
  <c r="F122" i="6" s="1"/>
  <c r="D119" i="5"/>
  <c r="C119" i="5"/>
  <c r="B119" i="5"/>
  <c r="L116" i="5"/>
  <c r="F119" i="6" s="1"/>
  <c r="D116" i="5"/>
  <c r="C116" i="5"/>
  <c r="B116" i="5"/>
  <c r="L115" i="5"/>
  <c r="F118" i="6" s="1"/>
  <c r="D115" i="5"/>
  <c r="C115" i="5"/>
  <c r="B115" i="5"/>
  <c r="L114" i="5"/>
  <c r="F117" i="6" s="1"/>
  <c r="D114" i="5"/>
  <c r="C114" i="5"/>
  <c r="B114" i="5"/>
  <c r="L113" i="5"/>
  <c r="F116" i="6" s="1"/>
  <c r="D113" i="5"/>
  <c r="C113" i="5"/>
  <c r="B113" i="5"/>
  <c r="L112" i="5"/>
  <c r="F115" i="6" s="1"/>
  <c r="D112" i="5"/>
  <c r="C112" i="5"/>
  <c r="B112" i="5"/>
  <c r="L111" i="5"/>
  <c r="F114" i="6" s="1"/>
  <c r="D111" i="5"/>
  <c r="C111" i="5"/>
  <c r="B111" i="5"/>
  <c r="L110" i="5"/>
  <c r="F113" i="6" s="1"/>
  <c r="D110" i="5"/>
  <c r="C110" i="5"/>
  <c r="B110" i="5"/>
  <c r="L109" i="5"/>
  <c r="F112" i="6" s="1"/>
  <c r="D109" i="5"/>
  <c r="C109" i="5"/>
  <c r="B109" i="5"/>
  <c r="L108" i="5"/>
  <c r="F111" i="6" s="1"/>
  <c r="D108" i="5"/>
  <c r="C108" i="5"/>
  <c r="B108" i="5"/>
  <c r="L107" i="5"/>
  <c r="F110" i="6" s="1"/>
  <c r="D107" i="5"/>
  <c r="C107" i="5"/>
  <c r="B107" i="5"/>
  <c r="L106" i="5"/>
  <c r="F109" i="6" s="1"/>
  <c r="D106" i="5"/>
  <c r="C106" i="5"/>
  <c r="B106" i="5"/>
  <c r="L105" i="5"/>
  <c r="F108" i="6" s="1"/>
  <c r="D105" i="5"/>
  <c r="C105" i="5"/>
  <c r="B105" i="5"/>
  <c r="L104" i="5"/>
  <c r="F107" i="6" s="1"/>
  <c r="D104" i="5"/>
  <c r="C104" i="5"/>
  <c r="B104" i="5"/>
  <c r="L103" i="5"/>
  <c r="F106" i="6" s="1"/>
  <c r="D103" i="5"/>
  <c r="C103" i="5"/>
  <c r="B103" i="5"/>
  <c r="L102" i="5"/>
  <c r="F105" i="6" s="1"/>
  <c r="D102" i="5"/>
  <c r="C102" i="5"/>
  <c r="B102" i="5"/>
  <c r="L101" i="5"/>
  <c r="F104" i="6" s="1"/>
  <c r="D101" i="5"/>
  <c r="C101" i="5"/>
  <c r="B101" i="5"/>
  <c r="L100" i="5"/>
  <c r="F103" i="6" s="1"/>
  <c r="D100" i="5"/>
  <c r="C100" i="5"/>
  <c r="B100" i="5"/>
  <c r="K98" i="5"/>
  <c r="K117" i="5" s="1"/>
  <c r="J98" i="5"/>
  <c r="J117" i="5" s="1"/>
  <c r="I98" i="5"/>
  <c r="I117" i="5" s="1"/>
  <c r="H98" i="5"/>
  <c r="H117" i="5" s="1"/>
  <c r="G98" i="5"/>
  <c r="G117" i="5" s="1"/>
  <c r="F98" i="5"/>
  <c r="F117" i="5" s="1"/>
  <c r="E98" i="5"/>
  <c r="E117" i="5" s="1"/>
  <c r="L97" i="5"/>
  <c r="F99" i="6" s="1"/>
  <c r="D97" i="5"/>
  <c r="C97" i="5"/>
  <c r="L96" i="5"/>
  <c r="F98" i="6" s="1"/>
  <c r="D96" i="5"/>
  <c r="C96" i="5"/>
  <c r="B96" i="5"/>
  <c r="L95" i="5"/>
  <c r="F97" i="6" s="1"/>
  <c r="D95" i="5"/>
  <c r="C95" i="5"/>
  <c r="B95" i="5"/>
  <c r="L94" i="5"/>
  <c r="F96" i="6" s="1"/>
  <c r="D94" i="5"/>
  <c r="C94" i="5"/>
  <c r="B94" i="5"/>
  <c r="L93" i="5"/>
  <c r="F95" i="6" s="1"/>
  <c r="D93" i="5"/>
  <c r="C93" i="5"/>
  <c r="B93" i="5"/>
  <c r="L92" i="5"/>
  <c r="F94" i="6" s="1"/>
  <c r="D92" i="5"/>
  <c r="C92" i="5"/>
  <c r="B92" i="5"/>
  <c r="L91" i="5"/>
  <c r="D91" i="5"/>
  <c r="C91" i="5"/>
  <c r="B91" i="5"/>
  <c r="L90" i="5"/>
  <c r="F92" i="6" s="1"/>
  <c r="D90" i="5"/>
  <c r="C90" i="5"/>
  <c r="B90" i="5"/>
  <c r="L89" i="5"/>
  <c r="F91" i="6" s="1"/>
  <c r="D89" i="5"/>
  <c r="C89" i="5"/>
  <c r="B89" i="5"/>
  <c r="L88" i="5"/>
  <c r="F90" i="6" s="1"/>
  <c r="D88" i="5"/>
  <c r="C88" i="5"/>
  <c r="B88" i="5"/>
  <c r="L87" i="5"/>
  <c r="F89" i="6" s="1"/>
  <c r="D87" i="5"/>
  <c r="C87" i="5"/>
  <c r="B87" i="5"/>
  <c r="L86" i="5"/>
  <c r="F88" i="6" s="1"/>
  <c r="D86" i="5"/>
  <c r="C86" i="5"/>
  <c r="B86" i="5"/>
  <c r="L85" i="5"/>
  <c r="D85" i="5"/>
  <c r="C85" i="5"/>
  <c r="B85" i="5"/>
  <c r="L84" i="5"/>
  <c r="D84" i="5"/>
  <c r="C84" i="5"/>
  <c r="B84" i="5"/>
  <c r="K82" i="5"/>
  <c r="J82" i="5"/>
  <c r="I82" i="5"/>
  <c r="H82" i="5"/>
  <c r="G82" i="5"/>
  <c r="F82" i="5"/>
  <c r="E82" i="5"/>
  <c r="L81" i="5"/>
  <c r="F83" i="6" s="1"/>
  <c r="D81" i="5"/>
  <c r="C81" i="5"/>
  <c r="B81" i="5"/>
  <c r="L80" i="5"/>
  <c r="F82" i="6" s="1"/>
  <c r="D80" i="5"/>
  <c r="C80" i="5"/>
  <c r="B80" i="5"/>
  <c r="L79" i="5"/>
  <c r="F81" i="6" s="1"/>
  <c r="D79" i="5"/>
  <c r="C79" i="5"/>
  <c r="B79" i="5"/>
  <c r="L78" i="5"/>
  <c r="F80" i="6" s="1"/>
  <c r="D78" i="5"/>
  <c r="C78" i="5"/>
  <c r="B78" i="5"/>
  <c r="L77" i="5"/>
  <c r="F79" i="6" s="1"/>
  <c r="D77" i="5"/>
  <c r="C77" i="5"/>
  <c r="B77" i="5"/>
  <c r="L76" i="5"/>
  <c r="F78" i="6" s="1"/>
  <c r="D76" i="5"/>
  <c r="C76" i="5"/>
  <c r="B76" i="5"/>
  <c r="L75" i="5"/>
  <c r="F77" i="6" s="1"/>
  <c r="D75" i="5"/>
  <c r="C75" i="5"/>
  <c r="B75" i="5"/>
  <c r="L74" i="5"/>
  <c r="F76" i="6" s="1"/>
  <c r="D74" i="5"/>
  <c r="C74" i="5"/>
  <c r="B74" i="5"/>
  <c r="L73" i="5"/>
  <c r="F75" i="6" s="1"/>
  <c r="D73" i="5"/>
  <c r="C73" i="5"/>
  <c r="B73" i="5"/>
  <c r="L72" i="5"/>
  <c r="F74" i="6" s="1"/>
  <c r="D72" i="5"/>
  <c r="C72" i="5"/>
  <c r="B72" i="5"/>
  <c r="L71" i="5"/>
  <c r="F73" i="6" s="1"/>
  <c r="D71" i="5"/>
  <c r="C71" i="5"/>
  <c r="B71" i="5"/>
  <c r="L70" i="5"/>
  <c r="F72" i="6" s="1"/>
  <c r="D70" i="5"/>
  <c r="C70" i="5"/>
  <c r="B70" i="5"/>
  <c r="L69" i="5"/>
  <c r="F71" i="6" s="1"/>
  <c r="D69" i="5"/>
  <c r="C69" i="5"/>
  <c r="B69" i="5"/>
  <c r="L68" i="5"/>
  <c r="F70" i="6" s="1"/>
  <c r="D68" i="5"/>
  <c r="D82" i="5" s="1"/>
  <c r="C68" i="5"/>
  <c r="B68" i="5"/>
  <c r="K66" i="5"/>
  <c r="J66" i="5"/>
  <c r="I66" i="5"/>
  <c r="H66" i="5"/>
  <c r="G66" i="5"/>
  <c r="F66" i="5"/>
  <c r="E66" i="5"/>
  <c r="L65" i="5"/>
  <c r="F67" i="6" s="1"/>
  <c r="D65" i="5"/>
  <c r="C65" i="5"/>
  <c r="B65" i="5"/>
  <c r="L64" i="5"/>
  <c r="F66" i="6" s="1"/>
  <c r="D64" i="5"/>
  <c r="C64" i="5"/>
  <c r="B64" i="5"/>
  <c r="L63" i="5"/>
  <c r="F65" i="6" s="1"/>
  <c r="D63" i="5"/>
  <c r="C63" i="5"/>
  <c r="B63" i="5"/>
  <c r="L62" i="5"/>
  <c r="F64" i="6" s="1"/>
  <c r="D62" i="5"/>
  <c r="C62" i="5"/>
  <c r="B62" i="5"/>
  <c r="L61" i="5"/>
  <c r="F63" i="6" s="1"/>
  <c r="D61" i="5"/>
  <c r="C61" i="5"/>
  <c r="B61" i="5"/>
  <c r="L60" i="5"/>
  <c r="F62" i="6" s="1"/>
  <c r="D60" i="5"/>
  <c r="C60" i="5"/>
  <c r="B60" i="5"/>
  <c r="L59" i="5"/>
  <c r="F61" i="6" s="1"/>
  <c r="D59" i="5"/>
  <c r="C59" i="5"/>
  <c r="B59" i="5"/>
  <c r="L58" i="5"/>
  <c r="F60" i="6" s="1"/>
  <c r="D58" i="5"/>
  <c r="C58" i="5"/>
  <c r="B58" i="5"/>
  <c r="L57" i="5"/>
  <c r="F59" i="6" s="1"/>
  <c r="D57" i="5"/>
  <c r="C57" i="5"/>
  <c r="B57" i="5"/>
  <c r="L56" i="5"/>
  <c r="F58" i="6" s="1"/>
  <c r="D56" i="5"/>
  <c r="C56" i="5"/>
  <c r="B56" i="5"/>
  <c r="L55" i="5"/>
  <c r="F57" i="6" s="1"/>
  <c r="D55" i="5"/>
  <c r="C55" i="5"/>
  <c r="B55" i="5"/>
  <c r="L54" i="5"/>
  <c r="F56" i="6" s="1"/>
  <c r="D54" i="5"/>
  <c r="C54" i="5"/>
  <c r="B54" i="5"/>
  <c r="L53" i="5"/>
  <c r="F55" i="6" s="1"/>
  <c r="D53" i="5"/>
  <c r="C53" i="5"/>
  <c r="B53" i="5"/>
  <c r="L52" i="5"/>
  <c r="F54" i="6" s="1"/>
  <c r="D52" i="5"/>
  <c r="C52" i="5"/>
  <c r="B52" i="5"/>
  <c r="L51" i="5"/>
  <c r="D51" i="5"/>
  <c r="C51" i="5"/>
  <c r="B51" i="5"/>
  <c r="L50" i="5"/>
  <c r="F52" i="6" s="1"/>
  <c r="D50" i="5"/>
  <c r="C50" i="5"/>
  <c r="B50" i="5"/>
  <c r="K48" i="5"/>
  <c r="J48" i="5"/>
  <c r="I48" i="5"/>
  <c r="H48" i="5"/>
  <c r="G48" i="5"/>
  <c r="F48" i="5"/>
  <c r="E48" i="5"/>
  <c r="L47" i="5"/>
  <c r="F48" i="6" s="1"/>
  <c r="D47" i="5"/>
  <c r="C47" i="5"/>
  <c r="B47" i="5"/>
  <c r="L46" i="5"/>
  <c r="F47" i="6" s="1"/>
  <c r="D46" i="5"/>
  <c r="C46" i="5"/>
  <c r="B46" i="5"/>
  <c r="L45" i="5"/>
  <c r="F46" i="6" s="1"/>
  <c r="D45" i="5"/>
  <c r="C45" i="5"/>
  <c r="B45" i="5"/>
  <c r="L44" i="5"/>
  <c r="F45" i="6" s="1"/>
  <c r="D44" i="5"/>
  <c r="C44" i="5"/>
  <c r="B44" i="5"/>
  <c r="L43" i="5"/>
  <c r="F44" i="6" s="1"/>
  <c r="D43" i="5"/>
  <c r="C43" i="5"/>
  <c r="B43" i="5"/>
  <c r="L42" i="5"/>
  <c r="F43" i="6" s="1"/>
  <c r="D42" i="5"/>
  <c r="C42" i="5"/>
  <c r="B42" i="5"/>
  <c r="L41" i="5"/>
  <c r="F42" i="6" s="1"/>
  <c r="D41" i="5"/>
  <c r="C41" i="5"/>
  <c r="B41" i="5"/>
  <c r="L40" i="5"/>
  <c r="F41" i="6" s="1"/>
  <c r="D40" i="5"/>
  <c r="C40" i="5"/>
  <c r="B40" i="5"/>
  <c r="L39" i="5"/>
  <c r="F40" i="6" s="1"/>
  <c r="D39" i="5"/>
  <c r="C39" i="5"/>
  <c r="B39" i="5"/>
  <c r="L38" i="5"/>
  <c r="F39" i="6" s="1"/>
  <c r="D38" i="5"/>
  <c r="C38" i="5"/>
  <c r="B38" i="5"/>
  <c r="K36" i="5"/>
  <c r="J36" i="5"/>
  <c r="I36" i="5"/>
  <c r="H36" i="5"/>
  <c r="G36" i="5"/>
  <c r="F36" i="5"/>
  <c r="E36" i="5"/>
  <c r="L35" i="5"/>
  <c r="F36" i="6" s="1"/>
  <c r="D35" i="5"/>
  <c r="C35" i="5"/>
  <c r="B35" i="5"/>
  <c r="L34" i="5"/>
  <c r="F35" i="6" s="1"/>
  <c r="D34" i="5"/>
  <c r="C34" i="5"/>
  <c r="B34" i="5"/>
  <c r="L33" i="5"/>
  <c r="F34" i="6" s="1"/>
  <c r="D33" i="5"/>
  <c r="C33" i="5"/>
  <c r="B33" i="5"/>
  <c r="L32" i="5"/>
  <c r="F33" i="6" s="1"/>
  <c r="D32" i="5"/>
  <c r="C32" i="5"/>
  <c r="B32" i="5"/>
  <c r="L31" i="5"/>
  <c r="F32" i="6" s="1"/>
  <c r="D31" i="5"/>
  <c r="C31" i="5"/>
  <c r="B31" i="5"/>
  <c r="L30" i="5"/>
  <c r="F31" i="6" s="1"/>
  <c r="D30" i="5"/>
  <c r="C30" i="5"/>
  <c r="B30" i="5"/>
  <c r="L29" i="5"/>
  <c r="F30" i="6" s="1"/>
  <c r="D29" i="5"/>
  <c r="C29" i="5"/>
  <c r="B29" i="5"/>
  <c r="L28" i="5"/>
  <c r="D28" i="5"/>
  <c r="C28" i="5"/>
  <c r="B28" i="5"/>
  <c r="L27" i="5"/>
  <c r="L36" i="5" s="1"/>
  <c r="D27" i="5"/>
  <c r="C27" i="5"/>
  <c r="B27" i="5"/>
  <c r="K25" i="5"/>
  <c r="J25" i="5"/>
  <c r="I25" i="5"/>
  <c r="H25" i="5"/>
  <c r="G25" i="5"/>
  <c r="F25" i="5"/>
  <c r="E25" i="5"/>
  <c r="B25" i="5"/>
  <c r="L24" i="5"/>
  <c r="F25" i="6" s="1"/>
  <c r="D24" i="5"/>
  <c r="C24" i="5"/>
  <c r="B24" i="5"/>
  <c r="L23" i="5"/>
  <c r="F24" i="6" s="1"/>
  <c r="D23" i="5"/>
  <c r="C23" i="5"/>
  <c r="B23" i="5"/>
  <c r="L22" i="5"/>
  <c r="F23" i="6" s="1"/>
  <c r="D22" i="5"/>
  <c r="C22" i="5"/>
  <c r="B22" i="5"/>
  <c r="L21" i="5"/>
  <c r="D21" i="5"/>
  <c r="C21" i="5"/>
  <c r="B21" i="5"/>
  <c r="L20" i="5"/>
  <c r="F21" i="6" s="1"/>
  <c r="D20" i="5"/>
  <c r="C20" i="5"/>
  <c r="B20" i="5"/>
  <c r="L19" i="5"/>
  <c r="F20" i="6" s="1"/>
  <c r="D19" i="5"/>
  <c r="C19" i="5"/>
  <c r="B19" i="5"/>
  <c r="L18" i="5"/>
  <c r="D18" i="5"/>
  <c r="C18" i="5"/>
  <c r="B18" i="5"/>
  <c r="L17" i="5"/>
  <c r="F18" i="6" s="1"/>
  <c r="D17" i="5"/>
  <c r="C17" i="5"/>
  <c r="B17" i="5"/>
  <c r="L16" i="5"/>
  <c r="F17" i="6" s="1"/>
  <c r="D16" i="5"/>
  <c r="D25" i="5" s="1"/>
  <c r="C16" i="5"/>
  <c r="B16" i="5"/>
  <c r="K14" i="5"/>
  <c r="J14" i="5"/>
  <c r="I14" i="5"/>
  <c r="H14" i="5"/>
  <c r="G14" i="5"/>
  <c r="F14" i="5"/>
  <c r="E14" i="5"/>
  <c r="L13" i="5"/>
  <c r="F14" i="6" s="1"/>
  <c r="D13" i="5"/>
  <c r="C13" i="5"/>
  <c r="B13" i="5"/>
  <c r="L12" i="5"/>
  <c r="F13" i="6" s="1"/>
  <c r="D12" i="5"/>
  <c r="C12" i="5"/>
  <c r="B12" i="5"/>
  <c r="L11" i="5"/>
  <c r="F12" i="6" s="1"/>
  <c r="D11" i="5"/>
  <c r="C11" i="5"/>
  <c r="B11" i="5"/>
  <c r="L10" i="5"/>
  <c r="F11" i="6" s="1"/>
  <c r="D10" i="5"/>
  <c r="C10" i="5"/>
  <c r="B10" i="5"/>
  <c r="L9" i="5"/>
  <c r="F10" i="6" s="1"/>
  <c r="D9" i="5"/>
  <c r="C9" i="5"/>
  <c r="B9" i="5"/>
  <c r="L8" i="5"/>
  <c r="F9" i="6" s="1"/>
  <c r="D8" i="5"/>
  <c r="C8" i="5"/>
  <c r="B8" i="5"/>
  <c r="L7" i="5"/>
  <c r="F8" i="6" s="1"/>
  <c r="D7" i="5"/>
  <c r="C7" i="5"/>
  <c r="B7" i="5"/>
  <c r="L6" i="5"/>
  <c r="F7" i="6" s="1"/>
  <c r="D6" i="5"/>
  <c r="C6" i="5"/>
  <c r="B6" i="5"/>
  <c r="L5" i="5"/>
  <c r="F6" i="6" s="1"/>
  <c r="D5" i="5"/>
  <c r="C5" i="5"/>
  <c r="B5" i="5"/>
  <c r="L4" i="5"/>
  <c r="F5" i="6" s="1"/>
  <c r="D4" i="5"/>
  <c r="C4" i="5"/>
  <c r="B4" i="5"/>
  <c r="L3" i="5"/>
  <c r="L14" i="5" s="1"/>
  <c r="D3" i="5"/>
  <c r="C3" i="5"/>
  <c r="B3" i="5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25" i="3"/>
  <c r="C304" i="3"/>
  <c r="D311" i="6" s="1"/>
  <c r="C305" i="3"/>
  <c r="D312" i="6" s="1"/>
  <c r="C306" i="3"/>
  <c r="D313" i="6" s="1"/>
  <c r="C307" i="3"/>
  <c r="D314" i="6" s="1"/>
  <c r="C308" i="3"/>
  <c r="D315" i="6" s="1"/>
  <c r="C309" i="3"/>
  <c r="D316" i="6" s="1"/>
  <c r="C310" i="3"/>
  <c r="D317" i="6" s="1"/>
  <c r="C311" i="3"/>
  <c r="D318" i="6" s="1"/>
  <c r="C312" i="3"/>
  <c r="D319" i="6" s="1"/>
  <c r="C313" i="3"/>
  <c r="D320" i="6" s="1"/>
  <c r="C314" i="3"/>
  <c r="D321" i="6" s="1"/>
  <c r="C315" i="3"/>
  <c r="D322" i="6" s="1"/>
  <c r="C316" i="3"/>
  <c r="D323" i="6" s="1"/>
  <c r="C317" i="3"/>
  <c r="D324" i="6" s="1"/>
  <c r="C318" i="3"/>
  <c r="D325" i="6" s="1"/>
  <c r="C319" i="3"/>
  <c r="D326" i="6" s="1"/>
  <c r="C320" i="3"/>
  <c r="C321" i="3"/>
  <c r="C322" i="3"/>
  <c r="C303" i="3"/>
  <c r="D310" i="6" s="1"/>
  <c r="C290" i="3"/>
  <c r="D296" i="6" s="1"/>
  <c r="C291" i="3"/>
  <c r="D297" i="6" s="1"/>
  <c r="C292" i="3"/>
  <c r="D298" i="6" s="1"/>
  <c r="C293" i="3"/>
  <c r="D299" i="6" s="1"/>
  <c r="C294" i="3"/>
  <c r="D300" i="6" s="1"/>
  <c r="C295" i="3"/>
  <c r="D301" i="6" s="1"/>
  <c r="C296" i="3"/>
  <c r="D302" i="6" s="1"/>
  <c r="C297" i="3"/>
  <c r="D303" i="6" s="1"/>
  <c r="C298" i="3"/>
  <c r="D304" i="6" s="1"/>
  <c r="C299" i="3"/>
  <c r="D305" i="6" s="1"/>
  <c r="C300" i="3"/>
  <c r="D306" i="6" s="1"/>
  <c r="C289" i="3"/>
  <c r="D295" i="6" s="1"/>
  <c r="C271" i="3"/>
  <c r="D277" i="6" s="1"/>
  <c r="C272" i="3"/>
  <c r="D278" i="6" s="1"/>
  <c r="C273" i="3"/>
  <c r="D279" i="6" s="1"/>
  <c r="C274" i="3"/>
  <c r="D280" i="6" s="1"/>
  <c r="C275" i="3"/>
  <c r="D281" i="6" s="1"/>
  <c r="C276" i="3"/>
  <c r="D282" i="6" s="1"/>
  <c r="C277" i="3"/>
  <c r="D283" i="6" s="1"/>
  <c r="C278" i="3"/>
  <c r="D284" i="6" s="1"/>
  <c r="C279" i="3"/>
  <c r="D285" i="6" s="1"/>
  <c r="C280" i="3"/>
  <c r="D286" i="6" s="1"/>
  <c r="C281" i="3"/>
  <c r="D287" i="6" s="1"/>
  <c r="C282" i="3"/>
  <c r="D288" i="6" s="1"/>
  <c r="C283" i="3"/>
  <c r="D289" i="6" s="1"/>
  <c r="C284" i="3"/>
  <c r="D290" i="6" s="1"/>
  <c r="C285" i="3"/>
  <c r="D291" i="6" s="1"/>
  <c r="C286" i="3"/>
  <c r="C270" i="3"/>
  <c r="D276" i="6" s="1"/>
  <c r="C253" i="3"/>
  <c r="D259" i="6" s="1"/>
  <c r="C254" i="3"/>
  <c r="D260" i="6" s="1"/>
  <c r="C255" i="3"/>
  <c r="D261" i="6" s="1"/>
  <c r="C256" i="3"/>
  <c r="D262" i="6" s="1"/>
  <c r="C257" i="3"/>
  <c r="D263" i="6" s="1"/>
  <c r="C258" i="3"/>
  <c r="D264" i="6" s="1"/>
  <c r="C259" i="3"/>
  <c r="D265" i="6" s="1"/>
  <c r="C260" i="3"/>
  <c r="D266" i="6" s="1"/>
  <c r="C261" i="3"/>
  <c r="D267" i="6" s="1"/>
  <c r="C262" i="3"/>
  <c r="D268" i="6" s="1"/>
  <c r="C263" i="3"/>
  <c r="D269" i="6" s="1"/>
  <c r="C264" i="3"/>
  <c r="D270" i="6" s="1"/>
  <c r="C265" i="3"/>
  <c r="D271" i="6" s="1"/>
  <c r="C266" i="3"/>
  <c r="D272" i="6" s="1"/>
  <c r="C267" i="3"/>
  <c r="D273" i="6" s="1"/>
  <c r="C252" i="3"/>
  <c r="D258" i="6" s="1"/>
  <c r="C234" i="3"/>
  <c r="D239" i="6" s="1"/>
  <c r="C235" i="3"/>
  <c r="D240" i="6" s="1"/>
  <c r="C236" i="3"/>
  <c r="D241" i="6" s="1"/>
  <c r="C237" i="3"/>
  <c r="D242" i="6" s="1"/>
  <c r="C238" i="3"/>
  <c r="D243" i="6" s="1"/>
  <c r="C239" i="3"/>
  <c r="D244" i="6" s="1"/>
  <c r="C240" i="3"/>
  <c r="D245" i="6" s="1"/>
  <c r="C241" i="3"/>
  <c r="D246" i="6" s="1"/>
  <c r="C242" i="3"/>
  <c r="D247" i="6" s="1"/>
  <c r="C243" i="3"/>
  <c r="D248" i="6" s="1"/>
  <c r="C244" i="3"/>
  <c r="D249" i="6" s="1"/>
  <c r="C245" i="3"/>
  <c r="D250" i="6" s="1"/>
  <c r="C246" i="3"/>
  <c r="D251" i="6" s="1"/>
  <c r="C247" i="3"/>
  <c r="D252" i="6" s="1"/>
  <c r="C248" i="3"/>
  <c r="D253" i="6" s="1"/>
  <c r="C249" i="3"/>
  <c r="C233" i="3"/>
  <c r="D238" i="6" s="1"/>
  <c r="C218" i="3"/>
  <c r="D223" i="6" s="1"/>
  <c r="C219" i="3"/>
  <c r="D224" i="6" s="1"/>
  <c r="C220" i="3"/>
  <c r="D225" i="6" s="1"/>
  <c r="C221" i="3"/>
  <c r="D226" i="6" s="1"/>
  <c r="C222" i="3"/>
  <c r="D227" i="6" s="1"/>
  <c r="C223" i="3"/>
  <c r="D228" i="6" s="1"/>
  <c r="C224" i="3"/>
  <c r="D229" i="6" s="1"/>
  <c r="C225" i="3"/>
  <c r="D230" i="6" s="1"/>
  <c r="C226" i="3"/>
  <c r="D231" i="6" s="1"/>
  <c r="C227" i="3"/>
  <c r="D232" i="6" s="1"/>
  <c r="C228" i="3"/>
  <c r="D233" i="6" s="1"/>
  <c r="C229" i="3"/>
  <c r="D234" i="6" s="1"/>
  <c r="C230" i="3"/>
  <c r="C217" i="3"/>
  <c r="D222" i="6" s="1"/>
  <c r="C202" i="3"/>
  <c r="D207" i="6" s="1"/>
  <c r="C203" i="3"/>
  <c r="D208" i="6" s="1"/>
  <c r="C204" i="3"/>
  <c r="D209" i="6" s="1"/>
  <c r="C205" i="3"/>
  <c r="D210" i="6" s="1"/>
  <c r="C206" i="3"/>
  <c r="D211" i="6" s="1"/>
  <c r="C207" i="3"/>
  <c r="D212" i="6" s="1"/>
  <c r="C208" i="3"/>
  <c r="D213" i="6" s="1"/>
  <c r="C209" i="3"/>
  <c r="D214" i="6" s="1"/>
  <c r="C210" i="3"/>
  <c r="D215" i="6" s="1"/>
  <c r="C211" i="3"/>
  <c r="D216" i="6" s="1"/>
  <c r="C212" i="3"/>
  <c r="D217" i="6" s="1"/>
  <c r="C213" i="3"/>
  <c r="D218" i="6" s="1"/>
  <c r="C214" i="3"/>
  <c r="C201" i="3"/>
  <c r="D206" i="6" s="1"/>
  <c r="C186" i="3"/>
  <c r="D190" i="6" s="1"/>
  <c r="C187" i="3"/>
  <c r="D191" i="6" s="1"/>
  <c r="C188" i="3"/>
  <c r="D192" i="6" s="1"/>
  <c r="C189" i="3"/>
  <c r="D193" i="6" s="1"/>
  <c r="C190" i="3"/>
  <c r="D194" i="6" s="1"/>
  <c r="C191" i="3"/>
  <c r="D195" i="6" s="1"/>
  <c r="C192" i="3"/>
  <c r="D196" i="6" s="1"/>
  <c r="C193" i="3"/>
  <c r="D197" i="6" s="1"/>
  <c r="C194" i="3"/>
  <c r="D198" i="6" s="1"/>
  <c r="C195" i="3"/>
  <c r="D199" i="6" s="1"/>
  <c r="C196" i="3"/>
  <c r="D200" i="6" s="1"/>
  <c r="C197" i="3"/>
  <c r="D201" i="6" s="1"/>
  <c r="C198" i="3"/>
  <c r="C185" i="3"/>
  <c r="D189" i="6" s="1"/>
  <c r="C169" i="3"/>
  <c r="D173" i="6" s="1"/>
  <c r="C170" i="3"/>
  <c r="D174" i="6" s="1"/>
  <c r="C171" i="3"/>
  <c r="D175" i="6" s="1"/>
  <c r="C172" i="3"/>
  <c r="D176" i="6" s="1"/>
  <c r="C173" i="3"/>
  <c r="D177" i="6" s="1"/>
  <c r="C174" i="3"/>
  <c r="D178" i="6" s="1"/>
  <c r="C175" i="3"/>
  <c r="D179" i="6" s="1"/>
  <c r="C176" i="3"/>
  <c r="D180" i="6" s="1"/>
  <c r="C177" i="3"/>
  <c r="D181" i="6" s="1"/>
  <c r="C178" i="3"/>
  <c r="D182" i="6" s="1"/>
  <c r="C179" i="3"/>
  <c r="D183" i="6" s="1"/>
  <c r="C180" i="3"/>
  <c r="D184" i="6" s="1"/>
  <c r="C181" i="3"/>
  <c r="D185" i="6" s="1"/>
  <c r="C182" i="3"/>
  <c r="C168" i="3"/>
  <c r="D172" i="6" s="1"/>
  <c r="C151" i="3"/>
  <c r="D155" i="6" s="1"/>
  <c r="C152" i="3"/>
  <c r="D156" i="6" s="1"/>
  <c r="C153" i="3"/>
  <c r="D157" i="6" s="1"/>
  <c r="C154" i="3"/>
  <c r="D158" i="6" s="1"/>
  <c r="C155" i="3"/>
  <c r="D159" i="6" s="1"/>
  <c r="C156" i="3"/>
  <c r="D160" i="6" s="1"/>
  <c r="C157" i="3"/>
  <c r="D161" i="6" s="1"/>
  <c r="C158" i="3"/>
  <c r="D162" i="6" s="1"/>
  <c r="C159" i="3"/>
  <c r="D163" i="6" s="1"/>
  <c r="C160" i="3"/>
  <c r="D164" i="6" s="1"/>
  <c r="C161" i="3"/>
  <c r="D165" i="6" s="1"/>
  <c r="C162" i="3"/>
  <c r="D166" i="6" s="1"/>
  <c r="C163" i="3"/>
  <c r="D167" i="6" s="1"/>
  <c r="C164" i="3"/>
  <c r="D168" i="6" s="1"/>
  <c r="C165" i="3"/>
  <c r="C150" i="3"/>
  <c r="D154" i="6" s="1"/>
  <c r="C135" i="3"/>
  <c r="D138" i="6" s="1"/>
  <c r="C136" i="3"/>
  <c r="D139" i="6" s="1"/>
  <c r="C137" i="3"/>
  <c r="D140" i="6" s="1"/>
  <c r="C138" i="3"/>
  <c r="D141" i="6" s="1"/>
  <c r="C139" i="3"/>
  <c r="D142" i="6" s="1"/>
  <c r="C140" i="3"/>
  <c r="D143" i="6" s="1"/>
  <c r="C141" i="3"/>
  <c r="D144" i="6" s="1"/>
  <c r="C142" i="3"/>
  <c r="D145" i="6" s="1"/>
  <c r="C143" i="3"/>
  <c r="D146" i="6" s="1"/>
  <c r="C144" i="3"/>
  <c r="D147" i="6" s="1"/>
  <c r="C145" i="3"/>
  <c r="D148" i="6" s="1"/>
  <c r="C146" i="3"/>
  <c r="C147" i="3"/>
  <c r="C134" i="3"/>
  <c r="D137" i="6" s="1"/>
  <c r="C120" i="3"/>
  <c r="D123" i="6" s="1"/>
  <c r="C121" i="3"/>
  <c r="D124" i="6" s="1"/>
  <c r="C122" i="3"/>
  <c r="D125" i="6" s="1"/>
  <c r="C123" i="3"/>
  <c r="D126" i="6" s="1"/>
  <c r="C124" i="3"/>
  <c r="D127" i="6" s="1"/>
  <c r="C125" i="3"/>
  <c r="D128" i="6" s="1"/>
  <c r="C126" i="3"/>
  <c r="D129" i="6" s="1"/>
  <c r="C127" i="3"/>
  <c r="D130" i="6" s="1"/>
  <c r="C128" i="3"/>
  <c r="D131" i="6" s="1"/>
  <c r="C129" i="3"/>
  <c r="D132" i="6" s="1"/>
  <c r="C130" i="3"/>
  <c r="D133" i="6" s="1"/>
  <c r="C131" i="3"/>
  <c r="C119" i="3"/>
  <c r="D122" i="6" s="1"/>
  <c r="C101" i="3"/>
  <c r="D104" i="6" s="1"/>
  <c r="C102" i="3"/>
  <c r="D105" i="6" s="1"/>
  <c r="C103" i="3"/>
  <c r="D106" i="6" s="1"/>
  <c r="C104" i="3"/>
  <c r="D107" i="6" s="1"/>
  <c r="C105" i="3"/>
  <c r="D108" i="6" s="1"/>
  <c r="C106" i="3"/>
  <c r="D109" i="6" s="1"/>
  <c r="C107" i="3"/>
  <c r="D110" i="6" s="1"/>
  <c r="C108" i="3"/>
  <c r="D111" i="6" s="1"/>
  <c r="C109" i="3"/>
  <c r="D112" i="6" s="1"/>
  <c r="C110" i="3"/>
  <c r="D113" i="6" s="1"/>
  <c r="C111" i="3"/>
  <c r="D114" i="6" s="1"/>
  <c r="C112" i="3"/>
  <c r="D115" i="6" s="1"/>
  <c r="C113" i="3"/>
  <c r="C114" i="3"/>
  <c r="C115" i="3"/>
  <c r="C116" i="3"/>
  <c r="C100" i="3"/>
  <c r="D103" i="6" s="1"/>
  <c r="C85" i="3"/>
  <c r="D87" i="6" s="1"/>
  <c r="C86" i="3"/>
  <c r="D88" i="6" s="1"/>
  <c r="C87" i="3"/>
  <c r="D89" i="6" s="1"/>
  <c r="C88" i="3"/>
  <c r="D90" i="6" s="1"/>
  <c r="C89" i="3"/>
  <c r="D91" i="6" s="1"/>
  <c r="C90" i="3"/>
  <c r="D92" i="6" s="1"/>
  <c r="C91" i="3"/>
  <c r="D93" i="6" s="1"/>
  <c r="C92" i="3"/>
  <c r="D94" i="6" s="1"/>
  <c r="C93" i="3"/>
  <c r="D95" i="6" s="1"/>
  <c r="C94" i="3"/>
  <c r="D96" i="6" s="1"/>
  <c r="C95" i="3"/>
  <c r="D97" i="6" s="1"/>
  <c r="C96" i="3"/>
  <c r="D98" i="6" s="1"/>
  <c r="C97" i="3"/>
  <c r="C84" i="3"/>
  <c r="D86" i="6" s="1"/>
  <c r="C69" i="3"/>
  <c r="D71" i="6" s="1"/>
  <c r="C70" i="3"/>
  <c r="D72" i="6" s="1"/>
  <c r="C71" i="3"/>
  <c r="D73" i="6" s="1"/>
  <c r="C72" i="3"/>
  <c r="D74" i="6" s="1"/>
  <c r="C73" i="3"/>
  <c r="D75" i="6" s="1"/>
  <c r="C74" i="3"/>
  <c r="D76" i="6" s="1"/>
  <c r="C75" i="3"/>
  <c r="D77" i="6" s="1"/>
  <c r="C76" i="3"/>
  <c r="D78" i="6" s="1"/>
  <c r="C77" i="3"/>
  <c r="D79" i="6" s="1"/>
  <c r="C78" i="3"/>
  <c r="D80" i="6" s="1"/>
  <c r="C79" i="3"/>
  <c r="D81" i="6" s="1"/>
  <c r="C80" i="3"/>
  <c r="D82" i="6" s="1"/>
  <c r="C81" i="3"/>
  <c r="C68" i="3"/>
  <c r="D70" i="6" s="1"/>
  <c r="C51" i="3"/>
  <c r="D53" i="6" s="1"/>
  <c r="C52" i="3"/>
  <c r="D54" i="6" s="1"/>
  <c r="C53" i="3"/>
  <c r="D55" i="6" s="1"/>
  <c r="C54" i="3"/>
  <c r="D56" i="6" s="1"/>
  <c r="C55" i="3"/>
  <c r="D57" i="6" s="1"/>
  <c r="C56" i="3"/>
  <c r="D58" i="6" s="1"/>
  <c r="C57" i="3"/>
  <c r="D59" i="6" s="1"/>
  <c r="C58" i="3"/>
  <c r="D60" i="6" s="1"/>
  <c r="C59" i="3"/>
  <c r="D61" i="6" s="1"/>
  <c r="C60" i="3"/>
  <c r="D62" i="6" s="1"/>
  <c r="C61" i="3"/>
  <c r="D63" i="6" s="1"/>
  <c r="C62" i="3"/>
  <c r="D64" i="6" s="1"/>
  <c r="C63" i="3"/>
  <c r="D65" i="6" s="1"/>
  <c r="C64" i="3"/>
  <c r="D66" i="6" s="1"/>
  <c r="C65" i="3"/>
  <c r="C50" i="3"/>
  <c r="D52" i="6" s="1"/>
  <c r="C39" i="3"/>
  <c r="D40" i="6" s="1"/>
  <c r="C40" i="3"/>
  <c r="D41" i="6" s="1"/>
  <c r="C41" i="3"/>
  <c r="D42" i="6" s="1"/>
  <c r="C42" i="3"/>
  <c r="D43" i="6" s="1"/>
  <c r="C43" i="3"/>
  <c r="D44" i="6" s="1"/>
  <c r="C44" i="3"/>
  <c r="D45" i="6" s="1"/>
  <c r="C45" i="3"/>
  <c r="C46" i="3"/>
  <c r="C47" i="3"/>
  <c r="C38" i="3"/>
  <c r="D39" i="6" s="1"/>
  <c r="C28" i="3"/>
  <c r="D29" i="6" s="1"/>
  <c r="C29" i="3"/>
  <c r="D30" i="6" s="1"/>
  <c r="C30" i="3"/>
  <c r="D31" i="6" s="1"/>
  <c r="C31" i="3"/>
  <c r="D32" i="6" s="1"/>
  <c r="C32" i="3"/>
  <c r="D33" i="6" s="1"/>
  <c r="C33" i="3"/>
  <c r="C34" i="3"/>
  <c r="C35" i="3"/>
  <c r="C27" i="3"/>
  <c r="D28" i="6" s="1"/>
  <c r="C17" i="3"/>
  <c r="D18" i="6" s="1"/>
  <c r="C18" i="3"/>
  <c r="D19" i="6" s="1"/>
  <c r="C19" i="3"/>
  <c r="D20" i="6" s="1"/>
  <c r="C20" i="3"/>
  <c r="D21" i="6" s="1"/>
  <c r="C21" i="3"/>
  <c r="D22" i="6" s="1"/>
  <c r="C22" i="3"/>
  <c r="C23" i="3"/>
  <c r="C24" i="3"/>
  <c r="C16" i="3"/>
  <c r="D17" i="6" s="1"/>
  <c r="M217" i="5" l="1"/>
  <c r="M218" i="5"/>
  <c r="N218" i="5" s="1"/>
  <c r="M219" i="5"/>
  <c r="N219" i="5" s="1"/>
  <c r="M221" i="5"/>
  <c r="N221" i="5" s="1"/>
  <c r="M222" i="5"/>
  <c r="N222" i="5" s="1"/>
  <c r="M223" i="5"/>
  <c r="N223" i="5" s="1"/>
  <c r="M225" i="5"/>
  <c r="N225" i="5" s="1"/>
  <c r="M226" i="5"/>
  <c r="N226" i="5" s="1"/>
  <c r="M227" i="5"/>
  <c r="N227" i="5" s="1"/>
  <c r="M229" i="5"/>
  <c r="N229" i="5" s="1"/>
  <c r="M230" i="5"/>
  <c r="N230" i="5" s="1"/>
  <c r="M289" i="5"/>
  <c r="N289" i="5" s="1"/>
  <c r="M291" i="5"/>
  <c r="N291" i="5" s="1"/>
  <c r="M292" i="5"/>
  <c r="N292" i="5" s="1"/>
  <c r="M293" i="5"/>
  <c r="N293" i="5" s="1"/>
  <c r="M295" i="5"/>
  <c r="N295" i="5" s="1"/>
  <c r="M296" i="5"/>
  <c r="N296" i="5" s="1"/>
  <c r="M297" i="5"/>
  <c r="N297" i="5" s="1"/>
  <c r="M299" i="5"/>
  <c r="N299" i="5" s="1"/>
  <c r="M300" i="5"/>
  <c r="N300" i="5" s="1"/>
  <c r="F28" i="6"/>
  <c r="M50" i="5"/>
  <c r="N50" i="5" s="1"/>
  <c r="M52" i="5"/>
  <c r="N52" i="5" s="1"/>
  <c r="M53" i="5"/>
  <c r="N53" i="5" s="1"/>
  <c r="M54" i="5"/>
  <c r="N54" i="5" s="1"/>
  <c r="M55" i="5"/>
  <c r="N55" i="5" s="1"/>
  <c r="M56" i="5"/>
  <c r="N56" i="5" s="1"/>
  <c r="M57" i="5"/>
  <c r="N57" i="5" s="1"/>
  <c r="M58" i="5"/>
  <c r="N58" i="5" s="1"/>
  <c r="M59" i="5"/>
  <c r="N59" i="5" s="1"/>
  <c r="M60" i="5"/>
  <c r="N60" i="5" s="1"/>
  <c r="M61" i="5"/>
  <c r="N61" i="5" s="1"/>
  <c r="M62" i="5"/>
  <c r="N62" i="5" s="1"/>
  <c r="M63" i="5"/>
  <c r="N63" i="5" s="1"/>
  <c r="M64" i="5"/>
  <c r="N64" i="5" s="1"/>
  <c r="M65" i="5"/>
  <c r="N65" i="5" s="1"/>
  <c r="M101" i="5"/>
  <c r="N101" i="5" s="1"/>
  <c r="M102" i="5"/>
  <c r="N102" i="5" s="1"/>
  <c r="M103" i="5"/>
  <c r="N103" i="5" s="1"/>
  <c r="M104" i="5"/>
  <c r="N104" i="5" s="1"/>
  <c r="M105" i="5"/>
  <c r="N105" i="5" s="1"/>
  <c r="M106" i="5"/>
  <c r="N106" i="5" s="1"/>
  <c r="M107" i="5"/>
  <c r="N107" i="5" s="1"/>
  <c r="M108" i="5"/>
  <c r="N108" i="5" s="1"/>
  <c r="M110" i="5"/>
  <c r="N110" i="5" s="1"/>
  <c r="M111" i="5"/>
  <c r="N111" i="5" s="1"/>
  <c r="M112" i="5"/>
  <c r="N112" i="5" s="1"/>
  <c r="M113" i="5"/>
  <c r="N113" i="5" s="1"/>
  <c r="M114" i="5"/>
  <c r="N114" i="5" s="1"/>
  <c r="M115" i="5"/>
  <c r="N115" i="5" s="1"/>
  <c r="M116" i="5"/>
  <c r="N116" i="5" s="1"/>
  <c r="H347" i="5"/>
  <c r="M38" i="5"/>
  <c r="N38" i="5" s="1"/>
  <c r="M40" i="5"/>
  <c r="N40" i="5" s="1"/>
  <c r="M42" i="5"/>
  <c r="N42" i="5" s="1"/>
  <c r="M44" i="5"/>
  <c r="N44" i="5" s="1"/>
  <c r="M46" i="5"/>
  <c r="N46" i="5" s="1"/>
  <c r="L66" i="5"/>
  <c r="M97" i="5"/>
  <c r="N97" i="5" s="1"/>
  <c r="M234" i="5"/>
  <c r="N234" i="5" s="1"/>
  <c r="M235" i="5"/>
  <c r="N235" i="5" s="1"/>
  <c r="M236" i="5"/>
  <c r="N236" i="5" s="1"/>
  <c r="M238" i="5"/>
  <c r="N238" i="5" s="1"/>
  <c r="M239" i="5"/>
  <c r="N239" i="5" s="1"/>
  <c r="M240" i="5"/>
  <c r="N240" i="5" s="1"/>
  <c r="M242" i="5"/>
  <c r="N242" i="5" s="1"/>
  <c r="M243" i="5"/>
  <c r="N243" i="5" s="1"/>
  <c r="M244" i="5"/>
  <c r="N244" i="5" s="1"/>
  <c r="M246" i="5"/>
  <c r="N246" i="5" s="1"/>
  <c r="M247" i="5"/>
  <c r="N247" i="5" s="1"/>
  <c r="M248" i="5"/>
  <c r="N248" i="5" s="1"/>
  <c r="M304" i="5"/>
  <c r="N304" i="5" s="1"/>
  <c r="M305" i="5"/>
  <c r="N305" i="5" s="1"/>
  <c r="M306" i="5"/>
  <c r="N306" i="5" s="1"/>
  <c r="M308" i="5"/>
  <c r="N308" i="5" s="1"/>
  <c r="M309" i="5"/>
  <c r="N309" i="5" s="1"/>
  <c r="M310" i="5"/>
  <c r="N310" i="5" s="1"/>
  <c r="M312" i="5"/>
  <c r="N312" i="5" s="1"/>
  <c r="M313" i="5"/>
  <c r="N313" i="5" s="1"/>
  <c r="M314" i="5"/>
  <c r="N314" i="5" s="1"/>
  <c r="M316" i="5"/>
  <c r="N316" i="5" s="1"/>
  <c r="M317" i="5"/>
  <c r="N317" i="5" s="1"/>
  <c r="M318" i="5"/>
  <c r="N318" i="5" s="1"/>
  <c r="M320" i="5"/>
  <c r="N320" i="5" s="1"/>
  <c r="M321" i="5"/>
  <c r="N321" i="5" s="1"/>
  <c r="M322" i="5"/>
  <c r="N322" i="5" s="1"/>
  <c r="F4" i="6"/>
  <c r="F53" i="6"/>
  <c r="L98" i="5"/>
  <c r="L117" i="5" s="1"/>
  <c r="M135" i="5"/>
  <c r="N135" i="5" s="1"/>
  <c r="M137" i="5"/>
  <c r="N137" i="5" s="1"/>
  <c r="M138" i="5"/>
  <c r="N138" i="5" s="1"/>
  <c r="M139" i="5"/>
  <c r="N139" i="5" s="1"/>
  <c r="M141" i="5"/>
  <c r="N141" i="5" s="1"/>
  <c r="M142" i="5"/>
  <c r="N142" i="5" s="1"/>
  <c r="M143" i="5"/>
  <c r="N143" i="5" s="1"/>
  <c r="M145" i="5"/>
  <c r="N145" i="5" s="1"/>
  <c r="M146" i="5"/>
  <c r="N146" i="5" s="1"/>
  <c r="M147" i="5"/>
  <c r="N147" i="5" s="1"/>
  <c r="M202" i="5"/>
  <c r="N202" i="5" s="1"/>
  <c r="M203" i="5"/>
  <c r="N203" i="5" s="1"/>
  <c r="M205" i="5"/>
  <c r="N205" i="5" s="1"/>
  <c r="M206" i="5"/>
  <c r="N206" i="5" s="1"/>
  <c r="M207" i="5"/>
  <c r="N207" i="5" s="1"/>
  <c r="M209" i="5"/>
  <c r="N209" i="5" s="1"/>
  <c r="M210" i="5"/>
  <c r="N210" i="5" s="1"/>
  <c r="M211" i="5"/>
  <c r="N211" i="5" s="1"/>
  <c r="M213" i="5"/>
  <c r="N213" i="5" s="1"/>
  <c r="M214" i="5"/>
  <c r="N214" i="5" s="1"/>
  <c r="F86" i="6"/>
  <c r="L268" i="5"/>
  <c r="I347" i="5"/>
  <c r="L231" i="5"/>
  <c r="M344" i="5"/>
  <c r="N344" i="5" s="1"/>
  <c r="M17" i="5"/>
  <c r="N17" i="5" s="1"/>
  <c r="M19" i="5"/>
  <c r="N19" i="5" s="1"/>
  <c r="M21" i="5"/>
  <c r="N21" i="5" s="1"/>
  <c r="M23" i="5"/>
  <c r="N23" i="5" s="1"/>
  <c r="M27" i="5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85" i="5"/>
  <c r="N85" i="5" s="1"/>
  <c r="M86" i="5"/>
  <c r="N86" i="5" s="1"/>
  <c r="M87" i="5"/>
  <c r="N87" i="5" s="1"/>
  <c r="M88" i="5"/>
  <c r="N88" i="5" s="1"/>
  <c r="M89" i="5"/>
  <c r="N89" i="5" s="1"/>
  <c r="M90" i="5"/>
  <c r="N90" i="5" s="1"/>
  <c r="M91" i="5"/>
  <c r="N91" i="5" s="1"/>
  <c r="M92" i="5"/>
  <c r="N92" i="5" s="1"/>
  <c r="M93" i="5"/>
  <c r="N93" i="5" s="1"/>
  <c r="M94" i="5"/>
  <c r="N94" i="5" s="1"/>
  <c r="M95" i="5"/>
  <c r="N95" i="5" s="1"/>
  <c r="M96" i="5"/>
  <c r="N96" i="5" s="1"/>
  <c r="M119" i="5"/>
  <c r="N119" i="5" s="1"/>
  <c r="M120" i="5"/>
  <c r="N120" i="5" s="1"/>
  <c r="M121" i="5"/>
  <c r="N121" i="5" s="1"/>
  <c r="M122" i="5"/>
  <c r="N122" i="5" s="1"/>
  <c r="M127" i="5"/>
  <c r="N127" i="5" s="1"/>
  <c r="M128" i="5"/>
  <c r="N128" i="5" s="1"/>
  <c r="M129" i="5"/>
  <c r="N129" i="5" s="1"/>
  <c r="M130" i="5"/>
  <c r="N130" i="5" s="1"/>
  <c r="M186" i="5"/>
  <c r="N186" i="5" s="1"/>
  <c r="M188" i="5"/>
  <c r="N188" i="5" s="1"/>
  <c r="M190" i="5"/>
  <c r="N190" i="5" s="1"/>
  <c r="M192" i="5"/>
  <c r="N192" i="5" s="1"/>
  <c r="M194" i="5"/>
  <c r="N194" i="5" s="1"/>
  <c r="M196" i="5"/>
  <c r="N196" i="5" s="1"/>
  <c r="M198" i="5"/>
  <c r="N198" i="5" s="1"/>
  <c r="L215" i="5"/>
  <c r="M271" i="5"/>
  <c r="N271" i="5" s="1"/>
  <c r="M272" i="5"/>
  <c r="N272" i="5" s="1"/>
  <c r="M273" i="5"/>
  <c r="N273" i="5" s="1"/>
  <c r="M275" i="5"/>
  <c r="N275" i="5" s="1"/>
  <c r="M276" i="5"/>
  <c r="N276" i="5" s="1"/>
  <c r="M277" i="5"/>
  <c r="N277" i="5" s="1"/>
  <c r="M279" i="5"/>
  <c r="N279" i="5" s="1"/>
  <c r="M280" i="5"/>
  <c r="N280" i="5" s="1"/>
  <c r="M281" i="5"/>
  <c r="N281" i="5" s="1"/>
  <c r="M283" i="5"/>
  <c r="N283" i="5" s="1"/>
  <c r="M284" i="5"/>
  <c r="N284" i="5" s="1"/>
  <c r="M285" i="5"/>
  <c r="N285" i="5" s="1"/>
  <c r="L301" i="5"/>
  <c r="M3" i="5"/>
  <c r="N3" i="5" s="1"/>
  <c r="M4" i="5"/>
  <c r="N4" i="5" s="1"/>
  <c r="M5" i="5"/>
  <c r="N5" i="5" s="1"/>
  <c r="M6" i="5"/>
  <c r="N6" i="5" s="1"/>
  <c r="M7" i="5"/>
  <c r="N7" i="5" s="1"/>
  <c r="M8" i="5"/>
  <c r="N8" i="5" s="1"/>
  <c r="M9" i="5"/>
  <c r="N9" i="5" s="1"/>
  <c r="M10" i="5"/>
  <c r="N10" i="5" s="1"/>
  <c r="M11" i="5"/>
  <c r="N11" i="5" s="1"/>
  <c r="M12" i="5"/>
  <c r="N12" i="5" s="1"/>
  <c r="M13" i="5"/>
  <c r="N13" i="5" s="1"/>
  <c r="G347" i="5"/>
  <c r="M69" i="5"/>
  <c r="N69" i="5" s="1"/>
  <c r="M71" i="5"/>
  <c r="N71" i="5" s="1"/>
  <c r="M73" i="5"/>
  <c r="N73" i="5" s="1"/>
  <c r="M75" i="5"/>
  <c r="N75" i="5" s="1"/>
  <c r="M77" i="5"/>
  <c r="N77" i="5" s="1"/>
  <c r="M79" i="5"/>
  <c r="N79" i="5" s="1"/>
  <c r="M81" i="5"/>
  <c r="N81" i="5" s="1"/>
  <c r="L132" i="5"/>
  <c r="M169" i="5"/>
  <c r="N169" i="5" s="1"/>
  <c r="M170" i="5"/>
  <c r="N170" i="5" s="1"/>
  <c r="M172" i="5"/>
  <c r="N172" i="5" s="1"/>
  <c r="M173" i="5"/>
  <c r="N173" i="5" s="1"/>
  <c r="M174" i="5"/>
  <c r="N174" i="5" s="1"/>
  <c r="M176" i="5"/>
  <c r="N176" i="5" s="1"/>
  <c r="M177" i="5"/>
  <c r="N177" i="5" s="1"/>
  <c r="M178" i="5"/>
  <c r="N178" i="5" s="1"/>
  <c r="M180" i="5"/>
  <c r="N180" i="5" s="1"/>
  <c r="M181" i="5"/>
  <c r="N181" i="5" s="1"/>
  <c r="M182" i="5"/>
  <c r="N182" i="5" s="1"/>
  <c r="L199" i="5"/>
  <c r="M252" i="5"/>
  <c r="N252" i="5" s="1"/>
  <c r="M254" i="5"/>
  <c r="N254" i="5" s="1"/>
  <c r="M255" i="5"/>
  <c r="N255" i="5" s="1"/>
  <c r="M256" i="5"/>
  <c r="N256" i="5" s="1"/>
  <c r="M258" i="5"/>
  <c r="N258" i="5" s="1"/>
  <c r="M259" i="5"/>
  <c r="N259" i="5" s="1"/>
  <c r="M260" i="5"/>
  <c r="N260" i="5" s="1"/>
  <c r="M262" i="5"/>
  <c r="N262" i="5" s="1"/>
  <c r="M263" i="5"/>
  <c r="N263" i="5" s="1"/>
  <c r="M264" i="5"/>
  <c r="N264" i="5" s="1"/>
  <c r="M266" i="5"/>
  <c r="N266" i="5" s="1"/>
  <c r="M267" i="5"/>
  <c r="N267" i="5" s="1"/>
  <c r="M326" i="5"/>
  <c r="N326" i="5" s="1"/>
  <c r="M327" i="5"/>
  <c r="N327" i="5" s="1"/>
  <c r="M328" i="5"/>
  <c r="N328" i="5" s="1"/>
  <c r="M330" i="5"/>
  <c r="N330" i="5" s="1"/>
  <c r="M331" i="5"/>
  <c r="N331" i="5" s="1"/>
  <c r="M332" i="5"/>
  <c r="N332" i="5" s="1"/>
  <c r="M334" i="5"/>
  <c r="N334" i="5" s="1"/>
  <c r="M335" i="5"/>
  <c r="N335" i="5" s="1"/>
  <c r="M336" i="5"/>
  <c r="N336" i="5" s="1"/>
  <c r="M338" i="5"/>
  <c r="N338" i="5" s="1"/>
  <c r="M339" i="5"/>
  <c r="N339" i="5" s="1"/>
  <c r="M340" i="5"/>
  <c r="N340" i="5" s="1"/>
  <c r="M342" i="5"/>
  <c r="N342" i="5" s="1"/>
  <c r="M343" i="5"/>
  <c r="N343" i="5" s="1"/>
  <c r="M144" i="5"/>
  <c r="N144" i="5" s="1"/>
  <c r="M175" i="5"/>
  <c r="N175" i="5" s="1"/>
  <c r="M39" i="5"/>
  <c r="N39" i="5" s="1"/>
  <c r="M41" i="5"/>
  <c r="N41" i="5" s="1"/>
  <c r="M43" i="5"/>
  <c r="N43" i="5" s="1"/>
  <c r="M45" i="5"/>
  <c r="N45" i="5" s="1"/>
  <c r="M47" i="5"/>
  <c r="N47" i="5" s="1"/>
  <c r="D48" i="5"/>
  <c r="D117" i="5"/>
  <c r="M136" i="5"/>
  <c r="N136" i="5" s="1"/>
  <c r="M16" i="5"/>
  <c r="N16" i="5" s="1"/>
  <c r="M20" i="5"/>
  <c r="N20" i="5" s="1"/>
  <c r="M22" i="5"/>
  <c r="N22" i="5" s="1"/>
  <c r="M24" i="5"/>
  <c r="N24" i="5" s="1"/>
  <c r="M311" i="5"/>
  <c r="N311" i="5" s="1"/>
  <c r="M249" i="5"/>
  <c r="N249" i="5" s="1"/>
  <c r="M319" i="5"/>
  <c r="N319" i="5" s="1"/>
  <c r="M18" i="5"/>
  <c r="N18" i="5" s="1"/>
  <c r="M124" i="5"/>
  <c r="N124" i="5" s="1"/>
  <c r="M126" i="5"/>
  <c r="N126" i="5" s="1"/>
  <c r="M208" i="5"/>
  <c r="N208" i="5" s="1"/>
  <c r="M233" i="5"/>
  <c r="N233" i="5" s="1"/>
  <c r="M241" i="5"/>
  <c r="N241" i="5" s="1"/>
  <c r="M274" i="5"/>
  <c r="N274" i="5" s="1"/>
  <c r="M282" i="5"/>
  <c r="N282" i="5" s="1"/>
  <c r="D36" i="5"/>
  <c r="D66" i="5"/>
  <c r="M109" i="5"/>
  <c r="N109" i="5" s="1"/>
  <c r="M140" i="5"/>
  <c r="N140" i="5" s="1"/>
  <c r="M171" i="5"/>
  <c r="N171" i="5" s="1"/>
  <c r="M179" i="5"/>
  <c r="N179" i="5" s="1"/>
  <c r="M204" i="5"/>
  <c r="N204" i="5" s="1"/>
  <c r="M212" i="5"/>
  <c r="N212" i="5" s="1"/>
  <c r="M237" i="5"/>
  <c r="N237" i="5" s="1"/>
  <c r="M245" i="5"/>
  <c r="N245" i="5" s="1"/>
  <c r="M270" i="5"/>
  <c r="N270" i="5" s="1"/>
  <c r="M278" i="5"/>
  <c r="N278" i="5" s="1"/>
  <c r="M286" i="5"/>
  <c r="N286" i="5" s="1"/>
  <c r="M68" i="5"/>
  <c r="N68" i="5" s="1"/>
  <c r="M70" i="5"/>
  <c r="N70" i="5" s="1"/>
  <c r="M72" i="5"/>
  <c r="N72" i="5" s="1"/>
  <c r="M74" i="5"/>
  <c r="N74" i="5" s="1"/>
  <c r="M76" i="5"/>
  <c r="N76" i="5" s="1"/>
  <c r="M78" i="5"/>
  <c r="N78" i="5" s="1"/>
  <c r="M80" i="5"/>
  <c r="N80" i="5" s="1"/>
  <c r="D98" i="5"/>
  <c r="D148" i="5"/>
  <c r="M307" i="5"/>
  <c r="N307" i="5" s="1"/>
  <c r="M315" i="5"/>
  <c r="N315" i="5" s="1"/>
  <c r="K347" i="5"/>
  <c r="L25" i="5"/>
  <c r="D231" i="5"/>
  <c r="D14" i="5"/>
  <c r="L148" i="5"/>
  <c r="E347" i="5"/>
  <c r="M28" i="5"/>
  <c r="N28" i="5" s="1"/>
  <c r="M51" i="5"/>
  <c r="N51" i="5" s="1"/>
  <c r="L82" i="5"/>
  <c r="M84" i="5"/>
  <c r="M100" i="5"/>
  <c r="N100" i="5" s="1"/>
  <c r="M125" i="5"/>
  <c r="N125" i="5" s="1"/>
  <c r="M134" i="5"/>
  <c r="D166" i="5"/>
  <c r="M150" i="5"/>
  <c r="M154" i="5"/>
  <c r="N154" i="5" s="1"/>
  <c r="M158" i="5"/>
  <c r="N158" i="5" s="1"/>
  <c r="M162" i="5"/>
  <c r="N162" i="5" s="1"/>
  <c r="L183" i="5"/>
  <c r="M185" i="5"/>
  <c r="D199" i="5"/>
  <c r="M189" i="5"/>
  <c r="N189" i="5" s="1"/>
  <c r="M193" i="5"/>
  <c r="N193" i="5" s="1"/>
  <c r="M197" i="5"/>
  <c r="N197" i="5" s="1"/>
  <c r="D287" i="5"/>
  <c r="L287" i="5"/>
  <c r="L48" i="5"/>
  <c r="L323" i="5"/>
  <c r="M303" i="5"/>
  <c r="M168" i="5"/>
  <c r="D183" i="5"/>
  <c r="N217" i="5"/>
  <c r="F347" i="5"/>
  <c r="J347" i="5"/>
  <c r="M123" i="5"/>
  <c r="N123" i="5" s="1"/>
  <c r="M131" i="5"/>
  <c r="N131" i="5" s="1"/>
  <c r="D132" i="5"/>
  <c r="L166" i="5"/>
  <c r="M201" i="5"/>
  <c r="D215" i="5"/>
  <c r="D250" i="5"/>
  <c r="L250" i="5"/>
  <c r="D268" i="5"/>
  <c r="D301" i="5"/>
  <c r="D323" i="5"/>
  <c r="M187" i="5"/>
  <c r="N187" i="5" s="1"/>
  <c r="M191" i="5"/>
  <c r="N191" i="5" s="1"/>
  <c r="M195" i="5"/>
  <c r="N195" i="5" s="1"/>
  <c r="M325" i="5"/>
  <c r="D345" i="5"/>
  <c r="M329" i="5"/>
  <c r="N329" i="5" s="1"/>
  <c r="M333" i="5"/>
  <c r="N333" i="5" s="1"/>
  <c r="M337" i="5"/>
  <c r="N337" i="5" s="1"/>
  <c r="M341" i="5"/>
  <c r="N341" i="5" s="1"/>
  <c r="M220" i="5"/>
  <c r="N220" i="5" s="1"/>
  <c r="M224" i="5"/>
  <c r="N224" i="5" s="1"/>
  <c r="M228" i="5"/>
  <c r="N228" i="5" s="1"/>
  <c r="M253" i="5"/>
  <c r="N253" i="5" s="1"/>
  <c r="M257" i="5"/>
  <c r="N257" i="5" s="1"/>
  <c r="M261" i="5"/>
  <c r="N261" i="5" s="1"/>
  <c r="M265" i="5"/>
  <c r="N265" i="5" s="1"/>
  <c r="M290" i="5"/>
  <c r="N290" i="5" s="1"/>
  <c r="M294" i="5"/>
  <c r="N294" i="5" s="1"/>
  <c r="M298" i="5"/>
  <c r="N298" i="5" s="1"/>
  <c r="L345" i="5"/>
  <c r="C13" i="3"/>
  <c r="C12" i="3"/>
  <c r="C11" i="3"/>
  <c r="C10" i="3"/>
  <c r="D11" i="6" s="1"/>
  <c r="C9" i="3"/>
  <c r="D10" i="6" s="1"/>
  <c r="C8" i="3"/>
  <c r="D9" i="6" s="1"/>
  <c r="C7" i="3"/>
  <c r="D8" i="6" s="1"/>
  <c r="C6" i="3"/>
  <c r="D7" i="6" s="1"/>
  <c r="C5" i="3"/>
  <c r="D6" i="6" s="1"/>
  <c r="C4" i="3"/>
  <c r="D5" i="6" s="1"/>
  <c r="C3" i="3"/>
  <c r="D4" i="6" s="1"/>
  <c r="M14" i="5" l="1"/>
  <c r="N14" i="5" s="1"/>
  <c r="L347" i="5"/>
  <c r="M48" i="5"/>
  <c r="N48" i="5" s="1"/>
  <c r="M287" i="5"/>
  <c r="N287" i="5" s="1"/>
  <c r="M250" i="5"/>
  <c r="N250" i="5" s="1"/>
  <c r="M25" i="5"/>
  <c r="N25" i="5" s="1"/>
  <c r="M36" i="5"/>
  <c r="N36" i="5" s="1"/>
  <c r="M82" i="5"/>
  <c r="N82" i="5" s="1"/>
  <c r="M268" i="5"/>
  <c r="N268" i="5" s="1"/>
  <c r="M215" i="5"/>
  <c r="N215" i="5" s="1"/>
  <c r="N201" i="5"/>
  <c r="M98" i="5"/>
  <c r="N84" i="5"/>
  <c r="D347" i="5"/>
  <c r="N303" i="5"/>
  <c r="M323" i="5"/>
  <c r="N323" i="5" s="1"/>
  <c r="M148" i="5"/>
  <c r="N148" i="5" s="1"/>
  <c r="N134" i="5"/>
  <c r="N150" i="5"/>
  <c r="M166" i="5"/>
  <c r="N166" i="5" s="1"/>
  <c r="M132" i="5"/>
  <c r="N132" i="5" s="1"/>
  <c r="N325" i="5"/>
  <c r="M345" i="5"/>
  <c r="N345" i="5" s="1"/>
  <c r="M231" i="5"/>
  <c r="N231" i="5" s="1"/>
  <c r="M301" i="5"/>
  <c r="N301" i="5" s="1"/>
  <c r="M183" i="5"/>
  <c r="N183" i="5" s="1"/>
  <c r="N168" i="5"/>
  <c r="N185" i="5"/>
  <c r="M199" i="5"/>
  <c r="N199" i="5" s="1"/>
  <c r="M66" i="5"/>
  <c r="N66" i="5" s="1"/>
  <c r="E14" i="3"/>
  <c r="F14" i="3"/>
  <c r="G14" i="3"/>
  <c r="H14" i="3"/>
  <c r="I14" i="3"/>
  <c r="J14" i="3"/>
  <c r="K14" i="3"/>
  <c r="M117" i="5" l="1"/>
  <c r="N98" i="5"/>
  <c r="L4" i="3"/>
  <c r="L5" i="3"/>
  <c r="L6" i="3"/>
  <c r="L7" i="3"/>
  <c r="L8" i="3"/>
  <c r="L9" i="3"/>
  <c r="L10" i="3"/>
  <c r="L11" i="3"/>
  <c r="L12" i="3"/>
  <c r="L13" i="3"/>
  <c r="B25" i="3"/>
  <c r="B84" i="3"/>
  <c r="B3" i="3"/>
  <c r="B330" i="1"/>
  <c r="B308" i="1"/>
  <c r="B293" i="1"/>
  <c r="B274" i="1"/>
  <c r="B256" i="1"/>
  <c r="B236" i="1"/>
  <c r="B220" i="1"/>
  <c r="B204" i="1"/>
  <c r="B187" i="1"/>
  <c r="B170" i="1"/>
  <c r="B152" i="1"/>
  <c r="B135" i="1"/>
  <c r="B120" i="1"/>
  <c r="B101" i="1"/>
  <c r="B84" i="1"/>
  <c r="B68" i="1"/>
  <c r="B50" i="1"/>
  <c r="B37" i="1"/>
  <c r="B26" i="1"/>
  <c r="B15" i="1"/>
  <c r="B15" i="5" s="1"/>
  <c r="B215" i="5" l="1"/>
  <c r="B200" i="5"/>
  <c r="B287" i="5"/>
  <c r="B269" i="5"/>
  <c r="B26" i="5"/>
  <c r="B36" i="5"/>
  <c r="B98" i="5"/>
  <c r="B83" i="5"/>
  <c r="B149" i="5"/>
  <c r="B166" i="5"/>
  <c r="B231" i="5"/>
  <c r="B216" i="5"/>
  <c r="B288" i="5"/>
  <c r="B301" i="5"/>
  <c r="B148" i="3"/>
  <c r="B148" i="5"/>
  <c r="B133" i="5"/>
  <c r="B117" i="5"/>
  <c r="B99" i="5"/>
  <c r="B167" i="5"/>
  <c r="B183" i="5"/>
  <c r="B250" i="5"/>
  <c r="B232" i="5"/>
  <c r="B323" i="5"/>
  <c r="B302" i="5"/>
  <c r="B67" i="5"/>
  <c r="B82" i="5"/>
  <c r="B48" i="5"/>
  <c r="B37" i="5"/>
  <c r="B66" i="5"/>
  <c r="B49" i="5"/>
  <c r="B118" i="5"/>
  <c r="B132" i="5"/>
  <c r="B184" i="5"/>
  <c r="B199" i="5"/>
  <c r="B268" i="5"/>
  <c r="B251" i="5"/>
  <c r="B345" i="5"/>
  <c r="B324" i="5"/>
  <c r="B2" i="5"/>
  <c r="B14" i="5"/>
  <c r="N117" i="5"/>
  <c r="M347" i="5"/>
  <c r="N347" i="5" s="1"/>
  <c r="B149" i="3"/>
  <c r="B232" i="3"/>
  <c r="B302" i="3"/>
  <c r="B216" i="3"/>
  <c r="B99" i="3"/>
  <c r="B133" i="3"/>
  <c r="B287" i="3"/>
  <c r="B98" i="3"/>
  <c r="B231" i="3"/>
  <c r="B36" i="3"/>
  <c r="B166" i="3"/>
  <c r="B301" i="3"/>
  <c r="B82" i="3"/>
  <c r="B215" i="3"/>
  <c r="B26" i="3"/>
  <c r="B48" i="3"/>
  <c r="B117" i="3"/>
  <c r="B183" i="3"/>
  <c r="B250" i="3"/>
  <c r="B323" i="3"/>
  <c r="B66" i="3"/>
  <c r="B132" i="3"/>
  <c r="B199" i="3"/>
  <c r="B268" i="3"/>
  <c r="B345" i="3"/>
  <c r="B200" i="3"/>
  <c r="B15" i="3"/>
  <c r="B118" i="3"/>
  <c r="B251" i="3"/>
  <c r="B269" i="3"/>
  <c r="B184" i="3"/>
  <c r="B324" i="3"/>
  <c r="B83" i="3"/>
  <c r="B37" i="3"/>
  <c r="B67" i="3"/>
  <c r="B288" i="3"/>
  <c r="B49" i="3"/>
  <c r="B167" i="3"/>
  <c r="B14" i="3"/>
  <c r="B346" i="5" l="1"/>
  <c r="B347" i="5" s="1"/>
  <c r="B2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25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03" i="3"/>
  <c r="B290" i="3"/>
  <c r="B291" i="3"/>
  <c r="B292" i="3"/>
  <c r="B293" i="3"/>
  <c r="B294" i="3"/>
  <c r="B295" i="3"/>
  <c r="B296" i="3"/>
  <c r="B297" i="3"/>
  <c r="B298" i="3"/>
  <c r="B299" i="3"/>
  <c r="B300" i="3"/>
  <c r="B289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70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52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33" i="3"/>
  <c r="B230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17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01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85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68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50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34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19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00" i="3"/>
  <c r="B85" i="3"/>
  <c r="B86" i="3"/>
  <c r="B87" i="3"/>
  <c r="B88" i="3"/>
  <c r="B89" i="3"/>
  <c r="B90" i="3"/>
  <c r="B91" i="3"/>
  <c r="B92" i="3"/>
  <c r="B93" i="3"/>
  <c r="B94" i="3"/>
  <c r="B95" i="3"/>
  <c r="B96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68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50" i="3"/>
  <c r="B39" i="3"/>
  <c r="B40" i="3"/>
  <c r="B41" i="3"/>
  <c r="B42" i="3"/>
  <c r="B43" i="3"/>
  <c r="B44" i="3"/>
  <c r="B45" i="3"/>
  <c r="B46" i="3"/>
  <c r="B47" i="3"/>
  <c r="B38" i="3"/>
  <c r="B28" i="3"/>
  <c r="B29" i="3"/>
  <c r="B30" i="3"/>
  <c r="B31" i="3"/>
  <c r="B32" i="3"/>
  <c r="B33" i="3"/>
  <c r="B34" i="3"/>
  <c r="B35" i="3"/>
  <c r="B27" i="3"/>
  <c r="B17" i="3"/>
  <c r="B18" i="3"/>
  <c r="B19" i="3"/>
  <c r="B20" i="3"/>
  <c r="B21" i="3"/>
  <c r="B22" i="3"/>
  <c r="B23" i="3"/>
  <c r="B24" i="3"/>
  <c r="B16" i="3"/>
  <c r="B4" i="3"/>
  <c r="B5" i="3"/>
  <c r="B6" i="3"/>
  <c r="B7" i="3"/>
  <c r="B8" i="3"/>
  <c r="B9" i="3"/>
  <c r="B10" i="3"/>
  <c r="B11" i="3"/>
  <c r="B12" i="3"/>
  <c r="B13" i="3"/>
  <c r="B346" i="3" l="1"/>
  <c r="B347" i="3" s="1"/>
  <c r="D3" i="3"/>
  <c r="D10" i="3"/>
  <c r="M10" i="3" s="1"/>
  <c r="D326" i="3" l="1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25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03" i="3"/>
  <c r="D290" i="3"/>
  <c r="D291" i="3"/>
  <c r="D292" i="3"/>
  <c r="D293" i="3"/>
  <c r="D294" i="3"/>
  <c r="D295" i="3"/>
  <c r="D296" i="3"/>
  <c r="D297" i="3"/>
  <c r="D298" i="3"/>
  <c r="D299" i="3"/>
  <c r="D300" i="3"/>
  <c r="D289" i="3"/>
  <c r="D286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70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52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33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17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01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85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68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50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34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19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00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84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68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50" i="3"/>
  <c r="D117" i="3" l="1"/>
  <c r="D39" i="3"/>
  <c r="D40" i="3"/>
  <c r="D41" i="3"/>
  <c r="D42" i="3"/>
  <c r="D43" i="3"/>
  <c r="D44" i="3"/>
  <c r="D45" i="3"/>
  <c r="D46" i="3"/>
  <c r="D47" i="3"/>
  <c r="D38" i="3"/>
  <c r="D28" i="3"/>
  <c r="D29" i="3"/>
  <c r="D30" i="3"/>
  <c r="D31" i="3"/>
  <c r="D32" i="3"/>
  <c r="D33" i="3"/>
  <c r="D34" i="3"/>
  <c r="D35" i="3"/>
  <c r="D27" i="3"/>
  <c r="D17" i="3"/>
  <c r="D18" i="3"/>
  <c r="D19" i="3"/>
  <c r="D20" i="3"/>
  <c r="D21" i="3"/>
  <c r="D22" i="3"/>
  <c r="D23" i="3"/>
  <c r="D24" i="3"/>
  <c r="D16" i="3"/>
  <c r="D4" i="3"/>
  <c r="M4" i="3" s="1"/>
  <c r="D5" i="3"/>
  <c r="M5" i="3" s="1"/>
  <c r="D6" i="3"/>
  <c r="M6" i="3" s="1"/>
  <c r="D7" i="3"/>
  <c r="M7" i="3" s="1"/>
  <c r="D8" i="3"/>
  <c r="M8" i="3" s="1"/>
  <c r="D9" i="3"/>
  <c r="M9" i="3" s="1"/>
  <c r="D11" i="3"/>
  <c r="M11" i="3" s="1"/>
  <c r="D12" i="3"/>
  <c r="M12" i="3" s="1"/>
  <c r="D13" i="3"/>
  <c r="M13" i="3" s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D351" i="1"/>
  <c r="E352" i="6" s="1"/>
  <c r="F352" i="6" s="1"/>
  <c r="D329" i="1"/>
  <c r="D67" i="1"/>
  <c r="D48" i="1"/>
  <c r="D36" i="1"/>
  <c r="C6" i="4" l="1"/>
  <c r="G6" i="4" s="1"/>
  <c r="E37" i="6"/>
  <c r="F37" i="6" s="1"/>
  <c r="C8" i="4"/>
  <c r="G8" i="4" s="1"/>
  <c r="E68" i="6"/>
  <c r="F68" i="6" s="1"/>
  <c r="C23" i="4"/>
  <c r="G23" i="4" s="1"/>
  <c r="E330" i="6"/>
  <c r="F330" i="6" s="1"/>
  <c r="C7" i="4"/>
  <c r="G7" i="4" s="1"/>
  <c r="E49" i="6"/>
  <c r="F49" i="6" s="1"/>
  <c r="E331" i="1"/>
  <c r="C24" i="4"/>
  <c r="G24" i="4" s="1"/>
  <c r="D14" i="3"/>
  <c r="E345" i="3"/>
  <c r="F345" i="3"/>
  <c r="G345" i="3"/>
  <c r="H345" i="3"/>
  <c r="I345" i="3"/>
  <c r="J345" i="3"/>
  <c r="K345" i="3"/>
  <c r="D345" i="3"/>
  <c r="E323" i="3"/>
  <c r="F323" i="3"/>
  <c r="G323" i="3"/>
  <c r="H323" i="3"/>
  <c r="I323" i="3"/>
  <c r="J323" i="3"/>
  <c r="K323" i="3"/>
  <c r="D323" i="3"/>
  <c r="E301" i="3"/>
  <c r="F301" i="3"/>
  <c r="G301" i="3"/>
  <c r="H301" i="3"/>
  <c r="I301" i="3"/>
  <c r="J301" i="3"/>
  <c r="K301" i="3"/>
  <c r="D301" i="3"/>
  <c r="E287" i="3"/>
  <c r="F287" i="3"/>
  <c r="G287" i="3"/>
  <c r="H287" i="3"/>
  <c r="I287" i="3"/>
  <c r="J287" i="3"/>
  <c r="K287" i="3"/>
  <c r="D287" i="3"/>
  <c r="E268" i="3"/>
  <c r="F268" i="3"/>
  <c r="G268" i="3"/>
  <c r="H268" i="3"/>
  <c r="I268" i="3"/>
  <c r="J268" i="3"/>
  <c r="K268" i="3"/>
  <c r="D268" i="3"/>
  <c r="E250" i="3"/>
  <c r="F250" i="3"/>
  <c r="G250" i="3"/>
  <c r="H250" i="3"/>
  <c r="I250" i="3"/>
  <c r="J250" i="3"/>
  <c r="K250" i="3"/>
  <c r="D250" i="3"/>
  <c r="E231" i="3"/>
  <c r="F231" i="3"/>
  <c r="G231" i="3"/>
  <c r="H231" i="3"/>
  <c r="I231" i="3"/>
  <c r="J231" i="3"/>
  <c r="K231" i="3"/>
  <c r="D231" i="3"/>
  <c r="E215" i="3"/>
  <c r="F215" i="3"/>
  <c r="G215" i="3"/>
  <c r="H215" i="3"/>
  <c r="I215" i="3"/>
  <c r="J215" i="3"/>
  <c r="K215" i="3"/>
  <c r="D215" i="3"/>
  <c r="E199" i="3"/>
  <c r="F199" i="3"/>
  <c r="G199" i="3"/>
  <c r="H199" i="3"/>
  <c r="I199" i="3"/>
  <c r="J199" i="3"/>
  <c r="K199" i="3"/>
  <c r="D199" i="3"/>
  <c r="E183" i="3"/>
  <c r="F183" i="3"/>
  <c r="G183" i="3"/>
  <c r="H183" i="3"/>
  <c r="I183" i="3"/>
  <c r="J183" i="3"/>
  <c r="K183" i="3"/>
  <c r="D183" i="3"/>
  <c r="E166" i="3"/>
  <c r="F166" i="3"/>
  <c r="G166" i="3"/>
  <c r="H166" i="3"/>
  <c r="I166" i="3"/>
  <c r="J166" i="3"/>
  <c r="K166" i="3"/>
  <c r="D166" i="3"/>
  <c r="E148" i="3"/>
  <c r="F148" i="3"/>
  <c r="G148" i="3"/>
  <c r="H148" i="3"/>
  <c r="I148" i="3"/>
  <c r="J148" i="3"/>
  <c r="K148" i="3"/>
  <c r="D148" i="3"/>
  <c r="E132" i="3"/>
  <c r="F132" i="3"/>
  <c r="G132" i="3"/>
  <c r="H132" i="3"/>
  <c r="I132" i="3"/>
  <c r="J132" i="3"/>
  <c r="K132" i="3"/>
  <c r="D132" i="3"/>
  <c r="E98" i="3"/>
  <c r="F98" i="3"/>
  <c r="G98" i="3"/>
  <c r="H98" i="3"/>
  <c r="I98" i="3"/>
  <c r="J98" i="3"/>
  <c r="K98" i="3"/>
  <c r="D98" i="3"/>
  <c r="E82" i="3"/>
  <c r="F82" i="3"/>
  <c r="G82" i="3"/>
  <c r="H82" i="3"/>
  <c r="I82" i="3"/>
  <c r="J82" i="3"/>
  <c r="K82" i="3"/>
  <c r="D82" i="3"/>
  <c r="E66" i="3"/>
  <c r="F66" i="3"/>
  <c r="G66" i="3"/>
  <c r="H66" i="3"/>
  <c r="I66" i="3"/>
  <c r="J66" i="3"/>
  <c r="K66" i="3"/>
  <c r="D66" i="3"/>
  <c r="E48" i="3"/>
  <c r="F48" i="3"/>
  <c r="G48" i="3"/>
  <c r="H48" i="3"/>
  <c r="I48" i="3"/>
  <c r="J48" i="3"/>
  <c r="K48" i="3"/>
  <c r="D48" i="3"/>
  <c r="E36" i="3"/>
  <c r="F36" i="3"/>
  <c r="G36" i="3"/>
  <c r="H36" i="3"/>
  <c r="I36" i="3"/>
  <c r="J36" i="3"/>
  <c r="K36" i="3"/>
  <c r="D36" i="3"/>
  <c r="E25" i="3"/>
  <c r="F25" i="3"/>
  <c r="G25" i="3"/>
  <c r="H25" i="3"/>
  <c r="I25" i="3"/>
  <c r="J25" i="3"/>
  <c r="K25" i="3"/>
  <c r="L17" i="3"/>
  <c r="L18" i="3"/>
  <c r="L19" i="3"/>
  <c r="L20" i="3"/>
  <c r="L21" i="3"/>
  <c r="L22" i="3"/>
  <c r="L23" i="3"/>
  <c r="L24" i="3"/>
  <c r="L27" i="3"/>
  <c r="M27" i="3" s="1"/>
  <c r="N27" i="3" s="1"/>
  <c r="L28" i="3"/>
  <c r="M28" i="3" s="1"/>
  <c r="N28" i="3" s="1"/>
  <c r="L29" i="3"/>
  <c r="M29" i="3" s="1"/>
  <c r="N29" i="3" s="1"/>
  <c r="L30" i="3"/>
  <c r="M30" i="3" s="1"/>
  <c r="N30" i="3" s="1"/>
  <c r="L31" i="3"/>
  <c r="M31" i="3" s="1"/>
  <c r="N31" i="3" s="1"/>
  <c r="L32" i="3"/>
  <c r="M32" i="3" s="1"/>
  <c r="N32" i="3" s="1"/>
  <c r="L33" i="3"/>
  <c r="M33" i="3" s="1"/>
  <c r="N33" i="3" s="1"/>
  <c r="L34" i="3"/>
  <c r="M34" i="3" s="1"/>
  <c r="N34" i="3" s="1"/>
  <c r="L35" i="3"/>
  <c r="M35" i="3" s="1"/>
  <c r="N35" i="3" s="1"/>
  <c r="L38" i="3"/>
  <c r="M38" i="3" s="1"/>
  <c r="N38" i="3" s="1"/>
  <c r="L39" i="3"/>
  <c r="M39" i="3" s="1"/>
  <c r="N39" i="3" s="1"/>
  <c r="L40" i="3"/>
  <c r="M40" i="3" s="1"/>
  <c r="N40" i="3" s="1"/>
  <c r="L41" i="3"/>
  <c r="M41" i="3" s="1"/>
  <c r="N41" i="3" s="1"/>
  <c r="L42" i="3"/>
  <c r="M42" i="3" s="1"/>
  <c r="N42" i="3" s="1"/>
  <c r="L43" i="3"/>
  <c r="M43" i="3" s="1"/>
  <c r="N43" i="3" s="1"/>
  <c r="L44" i="3"/>
  <c r="M44" i="3" s="1"/>
  <c r="N44" i="3" s="1"/>
  <c r="L45" i="3"/>
  <c r="M45" i="3" s="1"/>
  <c r="N45" i="3" s="1"/>
  <c r="L46" i="3"/>
  <c r="M46" i="3" s="1"/>
  <c r="N46" i="3" s="1"/>
  <c r="L47" i="3"/>
  <c r="M47" i="3" s="1"/>
  <c r="N47" i="3" s="1"/>
  <c r="L50" i="3"/>
  <c r="L51" i="3"/>
  <c r="M51" i="3" s="1"/>
  <c r="N51" i="3" s="1"/>
  <c r="L52" i="3"/>
  <c r="M52" i="3" s="1"/>
  <c r="N52" i="3" s="1"/>
  <c r="L53" i="3"/>
  <c r="M53" i="3" s="1"/>
  <c r="N53" i="3" s="1"/>
  <c r="L54" i="3"/>
  <c r="M54" i="3" s="1"/>
  <c r="N54" i="3" s="1"/>
  <c r="L55" i="3"/>
  <c r="M55" i="3" s="1"/>
  <c r="N55" i="3" s="1"/>
  <c r="L56" i="3"/>
  <c r="M56" i="3" s="1"/>
  <c r="N56" i="3" s="1"/>
  <c r="L57" i="3"/>
  <c r="M57" i="3" s="1"/>
  <c r="N57" i="3" s="1"/>
  <c r="L58" i="3"/>
  <c r="M58" i="3" s="1"/>
  <c r="N58" i="3" s="1"/>
  <c r="L59" i="3"/>
  <c r="M59" i="3" s="1"/>
  <c r="N59" i="3" s="1"/>
  <c r="L60" i="3"/>
  <c r="M60" i="3" s="1"/>
  <c r="N60" i="3" s="1"/>
  <c r="L61" i="3"/>
  <c r="M61" i="3" s="1"/>
  <c r="N61" i="3" s="1"/>
  <c r="L62" i="3"/>
  <c r="M62" i="3" s="1"/>
  <c r="N62" i="3" s="1"/>
  <c r="L63" i="3"/>
  <c r="M63" i="3" s="1"/>
  <c r="N63" i="3" s="1"/>
  <c r="L64" i="3"/>
  <c r="M64" i="3" s="1"/>
  <c r="N64" i="3" s="1"/>
  <c r="L65" i="3"/>
  <c r="M65" i="3" s="1"/>
  <c r="N65" i="3" s="1"/>
  <c r="L68" i="3"/>
  <c r="M68" i="3" s="1"/>
  <c r="N68" i="3" s="1"/>
  <c r="L69" i="3"/>
  <c r="M69" i="3" s="1"/>
  <c r="N69" i="3" s="1"/>
  <c r="L70" i="3"/>
  <c r="M70" i="3" s="1"/>
  <c r="N70" i="3" s="1"/>
  <c r="L71" i="3"/>
  <c r="M71" i="3" s="1"/>
  <c r="N71" i="3" s="1"/>
  <c r="L72" i="3"/>
  <c r="M72" i="3" s="1"/>
  <c r="N72" i="3" s="1"/>
  <c r="L73" i="3"/>
  <c r="M73" i="3" s="1"/>
  <c r="N73" i="3" s="1"/>
  <c r="L74" i="3"/>
  <c r="M74" i="3" s="1"/>
  <c r="N74" i="3" s="1"/>
  <c r="L75" i="3"/>
  <c r="M75" i="3" s="1"/>
  <c r="N75" i="3" s="1"/>
  <c r="L76" i="3"/>
  <c r="M76" i="3" s="1"/>
  <c r="N76" i="3" s="1"/>
  <c r="L77" i="3"/>
  <c r="M77" i="3" s="1"/>
  <c r="N77" i="3" s="1"/>
  <c r="L78" i="3"/>
  <c r="M78" i="3" s="1"/>
  <c r="N78" i="3" s="1"/>
  <c r="L79" i="3"/>
  <c r="M79" i="3" s="1"/>
  <c r="N79" i="3" s="1"/>
  <c r="L80" i="3"/>
  <c r="M80" i="3" s="1"/>
  <c r="N80" i="3" s="1"/>
  <c r="L81" i="3"/>
  <c r="M81" i="3" s="1"/>
  <c r="N81" i="3" s="1"/>
  <c r="L84" i="3"/>
  <c r="L85" i="3"/>
  <c r="M85" i="3" s="1"/>
  <c r="N85" i="3" s="1"/>
  <c r="L86" i="3"/>
  <c r="M86" i="3" s="1"/>
  <c r="N86" i="3" s="1"/>
  <c r="L87" i="3"/>
  <c r="M87" i="3" s="1"/>
  <c r="N87" i="3" s="1"/>
  <c r="L88" i="3"/>
  <c r="M88" i="3" s="1"/>
  <c r="N88" i="3" s="1"/>
  <c r="L89" i="3"/>
  <c r="M89" i="3" s="1"/>
  <c r="N89" i="3" s="1"/>
  <c r="L90" i="3"/>
  <c r="M90" i="3" s="1"/>
  <c r="N90" i="3" s="1"/>
  <c r="L91" i="3"/>
  <c r="M91" i="3" s="1"/>
  <c r="N91" i="3" s="1"/>
  <c r="L92" i="3"/>
  <c r="M92" i="3" s="1"/>
  <c r="N92" i="3" s="1"/>
  <c r="L93" i="3"/>
  <c r="M93" i="3" s="1"/>
  <c r="N93" i="3" s="1"/>
  <c r="L94" i="3"/>
  <c r="M94" i="3" s="1"/>
  <c r="N94" i="3" s="1"/>
  <c r="L95" i="3"/>
  <c r="M95" i="3" s="1"/>
  <c r="N95" i="3" s="1"/>
  <c r="L96" i="3"/>
  <c r="M96" i="3" s="1"/>
  <c r="N96" i="3" s="1"/>
  <c r="L97" i="3"/>
  <c r="M97" i="3" s="1"/>
  <c r="N97" i="3" s="1"/>
  <c r="L100" i="3"/>
  <c r="M100" i="3" s="1"/>
  <c r="N100" i="3" s="1"/>
  <c r="L101" i="3"/>
  <c r="M101" i="3" s="1"/>
  <c r="N101" i="3" s="1"/>
  <c r="L102" i="3"/>
  <c r="M102" i="3" s="1"/>
  <c r="N102" i="3" s="1"/>
  <c r="L103" i="3"/>
  <c r="M103" i="3" s="1"/>
  <c r="N103" i="3" s="1"/>
  <c r="L104" i="3"/>
  <c r="M104" i="3" s="1"/>
  <c r="N104" i="3" s="1"/>
  <c r="L105" i="3"/>
  <c r="M105" i="3" s="1"/>
  <c r="N105" i="3" s="1"/>
  <c r="L106" i="3"/>
  <c r="M106" i="3" s="1"/>
  <c r="N106" i="3" s="1"/>
  <c r="L107" i="3"/>
  <c r="M107" i="3" s="1"/>
  <c r="N107" i="3" s="1"/>
  <c r="L108" i="3"/>
  <c r="M108" i="3" s="1"/>
  <c r="N108" i="3" s="1"/>
  <c r="L109" i="3"/>
  <c r="M109" i="3" s="1"/>
  <c r="N109" i="3" s="1"/>
  <c r="L110" i="3"/>
  <c r="M110" i="3" s="1"/>
  <c r="N110" i="3" s="1"/>
  <c r="L111" i="3"/>
  <c r="M111" i="3" s="1"/>
  <c r="N111" i="3" s="1"/>
  <c r="L112" i="3"/>
  <c r="M112" i="3" s="1"/>
  <c r="N112" i="3" s="1"/>
  <c r="L113" i="3"/>
  <c r="M113" i="3" s="1"/>
  <c r="N113" i="3" s="1"/>
  <c r="L114" i="3"/>
  <c r="M114" i="3" s="1"/>
  <c r="N114" i="3" s="1"/>
  <c r="L115" i="3"/>
  <c r="M115" i="3" s="1"/>
  <c r="N115" i="3" s="1"/>
  <c r="L116" i="3"/>
  <c r="M116" i="3" s="1"/>
  <c r="N116" i="3" s="1"/>
  <c r="L119" i="3"/>
  <c r="M119" i="3" s="1"/>
  <c r="N119" i="3" s="1"/>
  <c r="L120" i="3"/>
  <c r="M120" i="3" s="1"/>
  <c r="N120" i="3" s="1"/>
  <c r="L121" i="3"/>
  <c r="M121" i="3" s="1"/>
  <c r="N121" i="3" s="1"/>
  <c r="L122" i="3"/>
  <c r="M122" i="3" s="1"/>
  <c r="N122" i="3" s="1"/>
  <c r="L123" i="3"/>
  <c r="M123" i="3" s="1"/>
  <c r="N123" i="3" s="1"/>
  <c r="L124" i="3"/>
  <c r="M124" i="3" s="1"/>
  <c r="N124" i="3" s="1"/>
  <c r="L125" i="3"/>
  <c r="M125" i="3" s="1"/>
  <c r="N125" i="3" s="1"/>
  <c r="L126" i="3"/>
  <c r="M126" i="3" s="1"/>
  <c r="N126" i="3" s="1"/>
  <c r="L127" i="3"/>
  <c r="M127" i="3" s="1"/>
  <c r="N127" i="3" s="1"/>
  <c r="L128" i="3"/>
  <c r="M128" i="3" s="1"/>
  <c r="N128" i="3" s="1"/>
  <c r="L129" i="3"/>
  <c r="M129" i="3" s="1"/>
  <c r="N129" i="3" s="1"/>
  <c r="L130" i="3"/>
  <c r="M130" i="3" s="1"/>
  <c r="N130" i="3" s="1"/>
  <c r="L131" i="3"/>
  <c r="M131" i="3" s="1"/>
  <c r="N131" i="3" s="1"/>
  <c r="L134" i="3"/>
  <c r="L135" i="3"/>
  <c r="M135" i="3" s="1"/>
  <c r="N135" i="3" s="1"/>
  <c r="L136" i="3"/>
  <c r="M136" i="3" s="1"/>
  <c r="N136" i="3" s="1"/>
  <c r="L137" i="3"/>
  <c r="M137" i="3" s="1"/>
  <c r="N137" i="3" s="1"/>
  <c r="L138" i="3"/>
  <c r="M138" i="3" s="1"/>
  <c r="N138" i="3" s="1"/>
  <c r="L139" i="3"/>
  <c r="M139" i="3" s="1"/>
  <c r="N139" i="3" s="1"/>
  <c r="L140" i="3"/>
  <c r="M140" i="3" s="1"/>
  <c r="N140" i="3" s="1"/>
  <c r="L141" i="3"/>
  <c r="M141" i="3" s="1"/>
  <c r="N141" i="3" s="1"/>
  <c r="L142" i="3"/>
  <c r="M142" i="3" s="1"/>
  <c r="N142" i="3" s="1"/>
  <c r="L143" i="3"/>
  <c r="M143" i="3" s="1"/>
  <c r="N143" i="3" s="1"/>
  <c r="L144" i="3"/>
  <c r="M144" i="3" s="1"/>
  <c r="N144" i="3" s="1"/>
  <c r="L145" i="3"/>
  <c r="M145" i="3" s="1"/>
  <c r="N145" i="3" s="1"/>
  <c r="L146" i="3"/>
  <c r="M146" i="3" s="1"/>
  <c r="N146" i="3" s="1"/>
  <c r="L147" i="3"/>
  <c r="M147" i="3" s="1"/>
  <c r="N147" i="3" s="1"/>
  <c r="L150" i="3"/>
  <c r="L151" i="3"/>
  <c r="M151" i="3" s="1"/>
  <c r="N151" i="3" s="1"/>
  <c r="L152" i="3"/>
  <c r="M152" i="3" s="1"/>
  <c r="N152" i="3" s="1"/>
  <c r="L153" i="3"/>
  <c r="M153" i="3" s="1"/>
  <c r="N153" i="3" s="1"/>
  <c r="L154" i="3"/>
  <c r="M154" i="3" s="1"/>
  <c r="N154" i="3" s="1"/>
  <c r="L155" i="3"/>
  <c r="M155" i="3" s="1"/>
  <c r="N155" i="3" s="1"/>
  <c r="L156" i="3"/>
  <c r="M156" i="3" s="1"/>
  <c r="N156" i="3" s="1"/>
  <c r="L157" i="3"/>
  <c r="M157" i="3" s="1"/>
  <c r="N157" i="3" s="1"/>
  <c r="L158" i="3"/>
  <c r="M158" i="3" s="1"/>
  <c r="N158" i="3" s="1"/>
  <c r="L159" i="3"/>
  <c r="M159" i="3" s="1"/>
  <c r="N159" i="3" s="1"/>
  <c r="L160" i="3"/>
  <c r="M160" i="3" s="1"/>
  <c r="N160" i="3" s="1"/>
  <c r="L161" i="3"/>
  <c r="M161" i="3" s="1"/>
  <c r="N161" i="3" s="1"/>
  <c r="L162" i="3"/>
  <c r="M162" i="3" s="1"/>
  <c r="N162" i="3" s="1"/>
  <c r="L163" i="3"/>
  <c r="M163" i="3" s="1"/>
  <c r="N163" i="3" s="1"/>
  <c r="L164" i="3"/>
  <c r="M164" i="3" s="1"/>
  <c r="N164" i="3" s="1"/>
  <c r="L165" i="3"/>
  <c r="M165" i="3" s="1"/>
  <c r="N165" i="3" s="1"/>
  <c r="L168" i="3"/>
  <c r="M168" i="3" s="1"/>
  <c r="N168" i="3" s="1"/>
  <c r="L169" i="3"/>
  <c r="M169" i="3" s="1"/>
  <c r="N169" i="3" s="1"/>
  <c r="L170" i="3"/>
  <c r="M170" i="3" s="1"/>
  <c r="N170" i="3" s="1"/>
  <c r="L171" i="3"/>
  <c r="M171" i="3" s="1"/>
  <c r="N171" i="3" s="1"/>
  <c r="L172" i="3"/>
  <c r="M172" i="3" s="1"/>
  <c r="N172" i="3" s="1"/>
  <c r="L173" i="3"/>
  <c r="M173" i="3" s="1"/>
  <c r="N173" i="3" s="1"/>
  <c r="L174" i="3"/>
  <c r="M174" i="3" s="1"/>
  <c r="N174" i="3" s="1"/>
  <c r="L175" i="3"/>
  <c r="M175" i="3" s="1"/>
  <c r="N175" i="3" s="1"/>
  <c r="L176" i="3"/>
  <c r="M176" i="3" s="1"/>
  <c r="N176" i="3" s="1"/>
  <c r="L177" i="3"/>
  <c r="M177" i="3" s="1"/>
  <c r="N177" i="3" s="1"/>
  <c r="L178" i="3"/>
  <c r="M178" i="3" s="1"/>
  <c r="N178" i="3" s="1"/>
  <c r="L179" i="3"/>
  <c r="M179" i="3" s="1"/>
  <c r="N179" i="3" s="1"/>
  <c r="L180" i="3"/>
  <c r="M180" i="3" s="1"/>
  <c r="N180" i="3" s="1"/>
  <c r="L181" i="3"/>
  <c r="M181" i="3" s="1"/>
  <c r="N181" i="3" s="1"/>
  <c r="L182" i="3"/>
  <c r="M182" i="3" s="1"/>
  <c r="N182" i="3" s="1"/>
  <c r="L185" i="3"/>
  <c r="M185" i="3" s="1"/>
  <c r="N185" i="3" s="1"/>
  <c r="L186" i="3"/>
  <c r="M186" i="3" s="1"/>
  <c r="N186" i="3" s="1"/>
  <c r="L187" i="3"/>
  <c r="M187" i="3" s="1"/>
  <c r="N187" i="3" s="1"/>
  <c r="L188" i="3"/>
  <c r="M188" i="3" s="1"/>
  <c r="N188" i="3" s="1"/>
  <c r="L189" i="3"/>
  <c r="M189" i="3" s="1"/>
  <c r="N189" i="3" s="1"/>
  <c r="L190" i="3"/>
  <c r="M190" i="3" s="1"/>
  <c r="N190" i="3" s="1"/>
  <c r="L191" i="3"/>
  <c r="M191" i="3" s="1"/>
  <c r="N191" i="3" s="1"/>
  <c r="L192" i="3"/>
  <c r="M192" i="3" s="1"/>
  <c r="N192" i="3" s="1"/>
  <c r="L193" i="3"/>
  <c r="M193" i="3" s="1"/>
  <c r="N193" i="3" s="1"/>
  <c r="L194" i="3"/>
  <c r="M194" i="3" s="1"/>
  <c r="N194" i="3" s="1"/>
  <c r="L195" i="3"/>
  <c r="M195" i="3" s="1"/>
  <c r="N195" i="3" s="1"/>
  <c r="L196" i="3"/>
  <c r="M196" i="3" s="1"/>
  <c r="N196" i="3" s="1"/>
  <c r="L197" i="3"/>
  <c r="M197" i="3" s="1"/>
  <c r="N197" i="3" s="1"/>
  <c r="L198" i="3"/>
  <c r="M198" i="3" s="1"/>
  <c r="N198" i="3" s="1"/>
  <c r="L201" i="3"/>
  <c r="M201" i="3" s="1"/>
  <c r="N201" i="3" s="1"/>
  <c r="L202" i="3"/>
  <c r="M202" i="3" s="1"/>
  <c r="N202" i="3" s="1"/>
  <c r="L203" i="3"/>
  <c r="M203" i="3" s="1"/>
  <c r="N203" i="3" s="1"/>
  <c r="L204" i="3"/>
  <c r="M204" i="3" s="1"/>
  <c r="N204" i="3" s="1"/>
  <c r="L205" i="3"/>
  <c r="M205" i="3" s="1"/>
  <c r="N205" i="3" s="1"/>
  <c r="L206" i="3"/>
  <c r="M206" i="3" s="1"/>
  <c r="N206" i="3" s="1"/>
  <c r="L207" i="3"/>
  <c r="M207" i="3" s="1"/>
  <c r="N207" i="3" s="1"/>
  <c r="L208" i="3"/>
  <c r="M208" i="3" s="1"/>
  <c r="N208" i="3" s="1"/>
  <c r="L209" i="3"/>
  <c r="M209" i="3" s="1"/>
  <c r="N209" i="3" s="1"/>
  <c r="L210" i="3"/>
  <c r="M210" i="3" s="1"/>
  <c r="N210" i="3" s="1"/>
  <c r="L211" i="3"/>
  <c r="M211" i="3" s="1"/>
  <c r="N211" i="3" s="1"/>
  <c r="L212" i="3"/>
  <c r="M212" i="3" s="1"/>
  <c r="N212" i="3" s="1"/>
  <c r="L213" i="3"/>
  <c r="M213" i="3" s="1"/>
  <c r="N213" i="3" s="1"/>
  <c r="L214" i="3"/>
  <c r="M214" i="3" s="1"/>
  <c r="N214" i="3" s="1"/>
  <c r="L217" i="3"/>
  <c r="M217" i="3" s="1"/>
  <c r="N217" i="3" s="1"/>
  <c r="L218" i="3"/>
  <c r="M218" i="3" s="1"/>
  <c r="N218" i="3" s="1"/>
  <c r="L219" i="3"/>
  <c r="M219" i="3" s="1"/>
  <c r="N219" i="3" s="1"/>
  <c r="L220" i="3"/>
  <c r="M220" i="3" s="1"/>
  <c r="N220" i="3" s="1"/>
  <c r="L221" i="3"/>
  <c r="M221" i="3" s="1"/>
  <c r="N221" i="3" s="1"/>
  <c r="L222" i="3"/>
  <c r="M222" i="3" s="1"/>
  <c r="N222" i="3" s="1"/>
  <c r="L223" i="3"/>
  <c r="M223" i="3" s="1"/>
  <c r="N223" i="3" s="1"/>
  <c r="L224" i="3"/>
  <c r="M224" i="3" s="1"/>
  <c r="N224" i="3" s="1"/>
  <c r="L225" i="3"/>
  <c r="M225" i="3" s="1"/>
  <c r="N225" i="3" s="1"/>
  <c r="L226" i="3"/>
  <c r="M226" i="3" s="1"/>
  <c r="N226" i="3" s="1"/>
  <c r="L227" i="3"/>
  <c r="M227" i="3" s="1"/>
  <c r="N227" i="3" s="1"/>
  <c r="L228" i="3"/>
  <c r="M228" i="3" s="1"/>
  <c r="N228" i="3" s="1"/>
  <c r="L229" i="3"/>
  <c r="M229" i="3" s="1"/>
  <c r="N229" i="3" s="1"/>
  <c r="L230" i="3"/>
  <c r="M230" i="3" s="1"/>
  <c r="N230" i="3" s="1"/>
  <c r="L233" i="3"/>
  <c r="M233" i="3" s="1"/>
  <c r="N233" i="3" s="1"/>
  <c r="L234" i="3"/>
  <c r="M234" i="3" s="1"/>
  <c r="N234" i="3" s="1"/>
  <c r="L235" i="3"/>
  <c r="M235" i="3" s="1"/>
  <c r="N235" i="3" s="1"/>
  <c r="L236" i="3"/>
  <c r="M236" i="3" s="1"/>
  <c r="N236" i="3" s="1"/>
  <c r="L237" i="3"/>
  <c r="M237" i="3" s="1"/>
  <c r="N237" i="3" s="1"/>
  <c r="L238" i="3"/>
  <c r="M238" i="3" s="1"/>
  <c r="N238" i="3" s="1"/>
  <c r="L239" i="3"/>
  <c r="M239" i="3" s="1"/>
  <c r="N239" i="3" s="1"/>
  <c r="L240" i="3"/>
  <c r="M240" i="3" s="1"/>
  <c r="N240" i="3" s="1"/>
  <c r="L241" i="3"/>
  <c r="M241" i="3" s="1"/>
  <c r="N241" i="3" s="1"/>
  <c r="L242" i="3"/>
  <c r="M242" i="3" s="1"/>
  <c r="N242" i="3" s="1"/>
  <c r="L243" i="3"/>
  <c r="M243" i="3" s="1"/>
  <c r="N243" i="3" s="1"/>
  <c r="L244" i="3"/>
  <c r="M244" i="3" s="1"/>
  <c r="N244" i="3" s="1"/>
  <c r="L245" i="3"/>
  <c r="M245" i="3" s="1"/>
  <c r="N245" i="3" s="1"/>
  <c r="L246" i="3"/>
  <c r="M246" i="3" s="1"/>
  <c r="N246" i="3" s="1"/>
  <c r="L247" i="3"/>
  <c r="M247" i="3" s="1"/>
  <c r="N247" i="3" s="1"/>
  <c r="L248" i="3"/>
  <c r="M248" i="3" s="1"/>
  <c r="N248" i="3" s="1"/>
  <c r="L249" i="3"/>
  <c r="M249" i="3" s="1"/>
  <c r="N249" i="3" s="1"/>
  <c r="L252" i="3"/>
  <c r="L253" i="3"/>
  <c r="M253" i="3" s="1"/>
  <c r="N253" i="3" s="1"/>
  <c r="L254" i="3"/>
  <c r="M254" i="3" s="1"/>
  <c r="N254" i="3" s="1"/>
  <c r="L255" i="3"/>
  <c r="M255" i="3" s="1"/>
  <c r="N255" i="3" s="1"/>
  <c r="L256" i="3"/>
  <c r="M256" i="3" s="1"/>
  <c r="N256" i="3" s="1"/>
  <c r="L257" i="3"/>
  <c r="M257" i="3" s="1"/>
  <c r="N257" i="3" s="1"/>
  <c r="L258" i="3"/>
  <c r="M258" i="3" s="1"/>
  <c r="N258" i="3" s="1"/>
  <c r="L259" i="3"/>
  <c r="M259" i="3" s="1"/>
  <c r="N259" i="3" s="1"/>
  <c r="L260" i="3"/>
  <c r="M260" i="3" s="1"/>
  <c r="N260" i="3" s="1"/>
  <c r="L261" i="3"/>
  <c r="M261" i="3" s="1"/>
  <c r="N261" i="3" s="1"/>
  <c r="L262" i="3"/>
  <c r="M262" i="3" s="1"/>
  <c r="N262" i="3" s="1"/>
  <c r="L263" i="3"/>
  <c r="M263" i="3" s="1"/>
  <c r="N263" i="3" s="1"/>
  <c r="L264" i="3"/>
  <c r="M264" i="3" s="1"/>
  <c r="N264" i="3" s="1"/>
  <c r="L265" i="3"/>
  <c r="M265" i="3" s="1"/>
  <c r="N265" i="3" s="1"/>
  <c r="L266" i="3"/>
  <c r="M266" i="3" s="1"/>
  <c r="N266" i="3" s="1"/>
  <c r="L267" i="3"/>
  <c r="M267" i="3" s="1"/>
  <c r="N267" i="3" s="1"/>
  <c r="L270" i="3"/>
  <c r="M270" i="3" s="1"/>
  <c r="N270" i="3" s="1"/>
  <c r="L271" i="3"/>
  <c r="M271" i="3" s="1"/>
  <c r="N271" i="3" s="1"/>
  <c r="L272" i="3"/>
  <c r="M272" i="3" s="1"/>
  <c r="N272" i="3" s="1"/>
  <c r="L273" i="3"/>
  <c r="M273" i="3" s="1"/>
  <c r="N273" i="3" s="1"/>
  <c r="L274" i="3"/>
  <c r="M274" i="3" s="1"/>
  <c r="N274" i="3" s="1"/>
  <c r="L275" i="3"/>
  <c r="M275" i="3" s="1"/>
  <c r="N275" i="3" s="1"/>
  <c r="L276" i="3"/>
  <c r="M276" i="3" s="1"/>
  <c r="N276" i="3" s="1"/>
  <c r="L277" i="3"/>
  <c r="M277" i="3" s="1"/>
  <c r="N277" i="3" s="1"/>
  <c r="L278" i="3"/>
  <c r="M278" i="3" s="1"/>
  <c r="N278" i="3" s="1"/>
  <c r="L279" i="3"/>
  <c r="M279" i="3" s="1"/>
  <c r="N279" i="3" s="1"/>
  <c r="L280" i="3"/>
  <c r="M280" i="3" s="1"/>
  <c r="N280" i="3" s="1"/>
  <c r="L281" i="3"/>
  <c r="M281" i="3" s="1"/>
  <c r="N281" i="3" s="1"/>
  <c r="L282" i="3"/>
  <c r="M282" i="3" s="1"/>
  <c r="N282" i="3" s="1"/>
  <c r="L283" i="3"/>
  <c r="M283" i="3" s="1"/>
  <c r="N283" i="3" s="1"/>
  <c r="L284" i="3"/>
  <c r="M284" i="3" s="1"/>
  <c r="N284" i="3" s="1"/>
  <c r="L285" i="3"/>
  <c r="M285" i="3" s="1"/>
  <c r="N285" i="3" s="1"/>
  <c r="L286" i="3"/>
  <c r="M286" i="3" s="1"/>
  <c r="N286" i="3" s="1"/>
  <c r="L289" i="3"/>
  <c r="M289" i="3" s="1"/>
  <c r="N289" i="3" s="1"/>
  <c r="L290" i="3"/>
  <c r="M290" i="3" s="1"/>
  <c r="N290" i="3" s="1"/>
  <c r="L291" i="3"/>
  <c r="M291" i="3" s="1"/>
  <c r="N291" i="3" s="1"/>
  <c r="L292" i="3"/>
  <c r="M292" i="3" s="1"/>
  <c r="N292" i="3" s="1"/>
  <c r="L293" i="3"/>
  <c r="M293" i="3" s="1"/>
  <c r="N293" i="3" s="1"/>
  <c r="L294" i="3"/>
  <c r="M294" i="3" s="1"/>
  <c r="N294" i="3" s="1"/>
  <c r="L295" i="3"/>
  <c r="M295" i="3" s="1"/>
  <c r="N295" i="3" s="1"/>
  <c r="L296" i="3"/>
  <c r="M296" i="3" s="1"/>
  <c r="N296" i="3" s="1"/>
  <c r="L297" i="3"/>
  <c r="M297" i="3" s="1"/>
  <c r="N297" i="3" s="1"/>
  <c r="L298" i="3"/>
  <c r="M298" i="3" s="1"/>
  <c r="N298" i="3" s="1"/>
  <c r="L299" i="3"/>
  <c r="M299" i="3" s="1"/>
  <c r="N299" i="3" s="1"/>
  <c r="L300" i="3"/>
  <c r="M300" i="3" s="1"/>
  <c r="N300" i="3" s="1"/>
  <c r="L303" i="3"/>
  <c r="L304" i="3"/>
  <c r="M304" i="3" s="1"/>
  <c r="N304" i="3" s="1"/>
  <c r="L305" i="3"/>
  <c r="M305" i="3" s="1"/>
  <c r="N305" i="3" s="1"/>
  <c r="L306" i="3"/>
  <c r="M306" i="3" s="1"/>
  <c r="N306" i="3" s="1"/>
  <c r="L307" i="3"/>
  <c r="M307" i="3" s="1"/>
  <c r="N307" i="3" s="1"/>
  <c r="L308" i="3"/>
  <c r="M308" i="3" s="1"/>
  <c r="N308" i="3" s="1"/>
  <c r="L309" i="3"/>
  <c r="M309" i="3" s="1"/>
  <c r="N309" i="3" s="1"/>
  <c r="L310" i="3"/>
  <c r="M310" i="3" s="1"/>
  <c r="N310" i="3" s="1"/>
  <c r="L311" i="3"/>
  <c r="M311" i="3" s="1"/>
  <c r="N311" i="3" s="1"/>
  <c r="L312" i="3"/>
  <c r="M312" i="3" s="1"/>
  <c r="N312" i="3" s="1"/>
  <c r="L313" i="3"/>
  <c r="M313" i="3" s="1"/>
  <c r="N313" i="3" s="1"/>
  <c r="L314" i="3"/>
  <c r="M314" i="3" s="1"/>
  <c r="N314" i="3" s="1"/>
  <c r="L315" i="3"/>
  <c r="M315" i="3" s="1"/>
  <c r="N315" i="3" s="1"/>
  <c r="L316" i="3"/>
  <c r="M316" i="3" s="1"/>
  <c r="N316" i="3" s="1"/>
  <c r="L317" i="3"/>
  <c r="M317" i="3" s="1"/>
  <c r="N317" i="3" s="1"/>
  <c r="L318" i="3"/>
  <c r="M318" i="3" s="1"/>
  <c r="N318" i="3" s="1"/>
  <c r="L319" i="3"/>
  <c r="M319" i="3" s="1"/>
  <c r="N319" i="3" s="1"/>
  <c r="L320" i="3"/>
  <c r="M320" i="3" s="1"/>
  <c r="N320" i="3" s="1"/>
  <c r="L321" i="3"/>
  <c r="M321" i="3" s="1"/>
  <c r="N321" i="3" s="1"/>
  <c r="L322" i="3"/>
  <c r="M322" i="3" s="1"/>
  <c r="N322" i="3" s="1"/>
  <c r="L325" i="3"/>
  <c r="M325" i="3" s="1"/>
  <c r="N325" i="3" s="1"/>
  <c r="L326" i="3"/>
  <c r="M326" i="3" s="1"/>
  <c r="N326" i="3" s="1"/>
  <c r="L327" i="3"/>
  <c r="M327" i="3" s="1"/>
  <c r="N327" i="3" s="1"/>
  <c r="L328" i="3"/>
  <c r="M328" i="3" s="1"/>
  <c r="N328" i="3" s="1"/>
  <c r="L329" i="3"/>
  <c r="M329" i="3" s="1"/>
  <c r="N329" i="3" s="1"/>
  <c r="L330" i="3"/>
  <c r="M330" i="3" s="1"/>
  <c r="N330" i="3" s="1"/>
  <c r="L331" i="3"/>
  <c r="M331" i="3" s="1"/>
  <c r="N331" i="3" s="1"/>
  <c r="L332" i="3"/>
  <c r="M332" i="3" s="1"/>
  <c r="N332" i="3" s="1"/>
  <c r="L333" i="3"/>
  <c r="M333" i="3" s="1"/>
  <c r="N333" i="3" s="1"/>
  <c r="L334" i="3"/>
  <c r="M334" i="3" s="1"/>
  <c r="N334" i="3" s="1"/>
  <c r="L335" i="3"/>
  <c r="M335" i="3" s="1"/>
  <c r="N335" i="3" s="1"/>
  <c r="L336" i="3"/>
  <c r="M336" i="3" s="1"/>
  <c r="N336" i="3" s="1"/>
  <c r="L337" i="3"/>
  <c r="M337" i="3" s="1"/>
  <c r="N337" i="3" s="1"/>
  <c r="L338" i="3"/>
  <c r="M338" i="3" s="1"/>
  <c r="N338" i="3" s="1"/>
  <c r="L339" i="3"/>
  <c r="M339" i="3" s="1"/>
  <c r="N339" i="3" s="1"/>
  <c r="L340" i="3"/>
  <c r="M340" i="3" s="1"/>
  <c r="N340" i="3" s="1"/>
  <c r="L341" i="3"/>
  <c r="M341" i="3" s="1"/>
  <c r="N341" i="3" s="1"/>
  <c r="L342" i="3"/>
  <c r="M342" i="3" s="1"/>
  <c r="N342" i="3" s="1"/>
  <c r="L343" i="3"/>
  <c r="M343" i="3" s="1"/>
  <c r="N343" i="3" s="1"/>
  <c r="L344" i="3"/>
  <c r="M344" i="3" s="1"/>
  <c r="N344" i="3" s="1"/>
  <c r="L16" i="3"/>
  <c r="L3" i="3"/>
  <c r="E323" i="1"/>
  <c r="E322" i="1"/>
  <c r="E321" i="1"/>
  <c r="E310" i="1"/>
  <c r="E311" i="1"/>
  <c r="E312" i="1"/>
  <c r="E313" i="1"/>
  <c r="E314" i="1"/>
  <c r="E315" i="1"/>
  <c r="E316" i="1"/>
  <c r="E317" i="1"/>
  <c r="E318" i="1"/>
  <c r="E319" i="1"/>
  <c r="E320" i="1"/>
  <c r="E324" i="1"/>
  <c r="E325" i="1"/>
  <c r="E326" i="1"/>
  <c r="E327" i="1"/>
  <c r="E328" i="1"/>
  <c r="E309" i="1"/>
  <c r="E295" i="1"/>
  <c r="E299" i="1"/>
  <c r="E303" i="1"/>
  <c r="E279" i="1"/>
  <c r="E283" i="1"/>
  <c r="E287" i="1"/>
  <c r="E291" i="1"/>
  <c r="E259" i="1"/>
  <c r="E260" i="1"/>
  <c r="E261" i="1"/>
  <c r="E263" i="1"/>
  <c r="E264" i="1"/>
  <c r="E265" i="1"/>
  <c r="E267" i="1"/>
  <c r="E268" i="1"/>
  <c r="E269" i="1"/>
  <c r="E271" i="1"/>
  <c r="E272" i="1"/>
  <c r="E257" i="1"/>
  <c r="E238" i="1"/>
  <c r="E239" i="1"/>
  <c r="E242" i="1"/>
  <c r="E243" i="1"/>
  <c r="E246" i="1"/>
  <c r="E247" i="1"/>
  <c r="E250" i="1"/>
  <c r="E251" i="1"/>
  <c r="D273" i="1"/>
  <c r="E274" i="6" s="1"/>
  <c r="F274" i="6" s="1"/>
  <c r="D292" i="1"/>
  <c r="E293" i="6" s="1"/>
  <c r="F293" i="6" s="1"/>
  <c r="D306" i="1"/>
  <c r="E307" i="6" s="1"/>
  <c r="F307" i="6" s="1"/>
  <c r="D254" i="1"/>
  <c r="E255" i="6" s="1"/>
  <c r="F255" i="6" s="1"/>
  <c r="E224" i="1"/>
  <c r="E229" i="1"/>
  <c r="E232" i="1"/>
  <c r="E233" i="1"/>
  <c r="E156" i="1"/>
  <c r="E164" i="1"/>
  <c r="E168" i="1"/>
  <c r="D169" i="1"/>
  <c r="E170" i="6" s="1"/>
  <c r="F170" i="6" s="1"/>
  <c r="E206" i="1"/>
  <c r="E208" i="1"/>
  <c r="E209" i="1"/>
  <c r="E212" i="1"/>
  <c r="E213" i="1"/>
  <c r="E216" i="1"/>
  <c r="E217" i="1"/>
  <c r="E138" i="1"/>
  <c r="E142" i="1"/>
  <c r="E146" i="1"/>
  <c r="E122" i="1"/>
  <c r="E123" i="1"/>
  <c r="E125" i="1"/>
  <c r="E126" i="1"/>
  <c r="E127" i="1"/>
  <c r="E129" i="1"/>
  <c r="E130" i="1"/>
  <c r="E131" i="1"/>
  <c r="E133" i="1"/>
  <c r="E105" i="1"/>
  <c r="E106" i="1"/>
  <c r="E109" i="1"/>
  <c r="E111" i="1"/>
  <c r="E113" i="1"/>
  <c r="E114" i="1"/>
  <c r="E115" i="1"/>
  <c r="E117" i="1"/>
  <c r="E118" i="1"/>
  <c r="E86" i="1"/>
  <c r="E87" i="1"/>
  <c r="E90" i="1"/>
  <c r="E91" i="1"/>
  <c r="E94" i="1"/>
  <c r="E95" i="1"/>
  <c r="E98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51" i="1"/>
  <c r="E39" i="1"/>
  <c r="E40" i="1"/>
  <c r="E41" i="1"/>
  <c r="E42" i="1"/>
  <c r="E43" i="1"/>
  <c r="E44" i="1"/>
  <c r="E45" i="1"/>
  <c r="E46" i="1"/>
  <c r="E47" i="1"/>
  <c r="E38" i="1"/>
  <c r="E28" i="1"/>
  <c r="E29" i="1"/>
  <c r="E30" i="1"/>
  <c r="E31" i="1"/>
  <c r="E32" i="1"/>
  <c r="E33" i="1"/>
  <c r="E34" i="1"/>
  <c r="E35" i="1"/>
  <c r="E27" i="1"/>
  <c r="E17" i="1"/>
  <c r="E21" i="1"/>
  <c r="D150" i="1"/>
  <c r="E151" i="6" s="1"/>
  <c r="F151" i="6" s="1"/>
  <c r="D134" i="1"/>
  <c r="E135" i="6" s="1"/>
  <c r="F135" i="6" s="1"/>
  <c r="D235" i="1"/>
  <c r="E236" i="6" s="1"/>
  <c r="F236" i="6" s="1"/>
  <c r="D219" i="1"/>
  <c r="E220" i="6" s="1"/>
  <c r="F220" i="6" s="1"/>
  <c r="D202" i="1"/>
  <c r="E203" i="6" s="1"/>
  <c r="F203" i="6" s="1"/>
  <c r="D186" i="1"/>
  <c r="E187" i="6" s="1"/>
  <c r="F187" i="6" s="1"/>
  <c r="D119" i="1"/>
  <c r="E120" i="6" s="1"/>
  <c r="F120" i="6" s="1"/>
  <c r="D99" i="1"/>
  <c r="E100" i="6" s="1"/>
  <c r="F100" i="6" s="1"/>
  <c r="D14" i="1"/>
  <c r="D25" i="1"/>
  <c r="E26" i="6" s="1"/>
  <c r="F26" i="6" s="1"/>
  <c r="D83" i="1"/>
  <c r="E84" i="6" s="1"/>
  <c r="F84" i="6" s="1"/>
  <c r="E160" i="1" l="1"/>
  <c r="C4" i="4"/>
  <c r="G4" i="4" s="1"/>
  <c r="E15" i="6"/>
  <c r="E294" i="1"/>
  <c r="C22" i="4"/>
  <c r="G22" i="4" s="1"/>
  <c r="E278" i="1"/>
  <c r="C21" i="4"/>
  <c r="G21" i="4" s="1"/>
  <c r="E275" i="1"/>
  <c r="E258" i="1"/>
  <c r="C20" i="4"/>
  <c r="G20" i="4" s="1"/>
  <c r="E237" i="1"/>
  <c r="C19" i="4"/>
  <c r="G19" i="4" s="1"/>
  <c r="E221" i="1"/>
  <c r="C18" i="4"/>
  <c r="G18" i="4" s="1"/>
  <c r="E205" i="1"/>
  <c r="C17" i="4"/>
  <c r="G17" i="4" s="1"/>
  <c r="E190" i="1"/>
  <c r="C16" i="4"/>
  <c r="G16" i="4" s="1"/>
  <c r="E171" i="1"/>
  <c r="C15" i="4"/>
  <c r="G15" i="4" s="1"/>
  <c r="E153" i="1"/>
  <c r="C14" i="4"/>
  <c r="G14" i="4" s="1"/>
  <c r="E140" i="1"/>
  <c r="C13" i="4"/>
  <c r="G13" i="4" s="1"/>
  <c r="E136" i="1"/>
  <c r="E121" i="1"/>
  <c r="C12" i="4"/>
  <c r="G12" i="4" s="1"/>
  <c r="C11" i="4"/>
  <c r="G11" i="4" s="1"/>
  <c r="E102" i="1"/>
  <c r="E85" i="1"/>
  <c r="C10" i="4"/>
  <c r="G10" i="4" s="1"/>
  <c r="E70" i="1"/>
  <c r="C9" i="4"/>
  <c r="G9" i="4" s="1"/>
  <c r="E16" i="1"/>
  <c r="C5" i="4"/>
  <c r="G5" i="4" s="1"/>
  <c r="E110" i="1"/>
  <c r="E305" i="1"/>
  <c r="E301" i="1"/>
  <c r="E297" i="1"/>
  <c r="E304" i="1"/>
  <c r="E300" i="1"/>
  <c r="E296" i="1"/>
  <c r="E302" i="1"/>
  <c r="E298" i="1"/>
  <c r="E289" i="1"/>
  <c r="E285" i="1"/>
  <c r="E281" i="1"/>
  <c r="E277" i="1"/>
  <c r="E288" i="1"/>
  <c r="E284" i="1"/>
  <c r="E280" i="1"/>
  <c r="E276" i="1"/>
  <c r="E290" i="1"/>
  <c r="E286" i="1"/>
  <c r="E282" i="1"/>
  <c r="E270" i="1"/>
  <c r="E266" i="1"/>
  <c r="E262" i="1"/>
  <c r="E253" i="1"/>
  <c r="E249" i="1"/>
  <c r="E245" i="1"/>
  <c r="E241" i="1"/>
  <c r="E252" i="1"/>
  <c r="E248" i="1"/>
  <c r="E244" i="1"/>
  <c r="E240" i="1"/>
  <c r="E231" i="1"/>
  <c r="E223" i="1"/>
  <c r="E226" i="1"/>
  <c r="E230" i="1"/>
  <c r="E225" i="1"/>
  <c r="E222" i="1"/>
  <c r="E228" i="1"/>
  <c r="E234" i="1"/>
  <c r="E227" i="1"/>
  <c r="E215" i="1"/>
  <c r="E211" i="1"/>
  <c r="E218" i="1"/>
  <c r="E214" i="1"/>
  <c r="E210" i="1"/>
  <c r="E207" i="1"/>
  <c r="E200" i="1"/>
  <c r="E196" i="1"/>
  <c r="E192" i="1"/>
  <c r="E189" i="1"/>
  <c r="E199" i="1"/>
  <c r="E195" i="1"/>
  <c r="E191" i="1"/>
  <c r="E198" i="1"/>
  <c r="E194" i="1"/>
  <c r="E201" i="1"/>
  <c r="E188" i="1"/>
  <c r="E197" i="1"/>
  <c r="E193" i="1"/>
  <c r="E181" i="1"/>
  <c r="E177" i="1"/>
  <c r="E184" i="1"/>
  <c r="E180" i="1"/>
  <c r="E176" i="1"/>
  <c r="E172" i="1"/>
  <c r="E183" i="1"/>
  <c r="E179" i="1"/>
  <c r="E175" i="1"/>
  <c r="E185" i="1"/>
  <c r="E173" i="1"/>
  <c r="E182" i="1"/>
  <c r="E178" i="1"/>
  <c r="E174" i="1"/>
  <c r="E167" i="1"/>
  <c r="E163" i="1"/>
  <c r="E159" i="1"/>
  <c r="E155" i="1"/>
  <c r="E166" i="1"/>
  <c r="E162" i="1"/>
  <c r="E158" i="1"/>
  <c r="E154" i="1"/>
  <c r="E165" i="1"/>
  <c r="E161" i="1"/>
  <c r="E157" i="1"/>
  <c r="E145" i="1"/>
  <c r="E141" i="1"/>
  <c r="E147" i="1"/>
  <c r="E143" i="1"/>
  <c r="E139" i="1"/>
  <c r="E149" i="1"/>
  <c r="E137" i="1"/>
  <c r="E148" i="1"/>
  <c r="E144" i="1"/>
  <c r="E132" i="1"/>
  <c r="E128" i="1"/>
  <c r="E124" i="1"/>
  <c r="E116" i="1"/>
  <c r="E112" i="1"/>
  <c r="E108" i="1"/>
  <c r="E104" i="1"/>
  <c r="E107" i="1"/>
  <c r="E103" i="1"/>
  <c r="E97" i="1"/>
  <c r="E93" i="1"/>
  <c r="E89" i="1"/>
  <c r="E96" i="1"/>
  <c r="E92" i="1"/>
  <c r="E88" i="1"/>
  <c r="E81" i="1"/>
  <c r="E73" i="1"/>
  <c r="E76" i="1"/>
  <c r="E72" i="1"/>
  <c r="E69" i="1"/>
  <c r="E79" i="1"/>
  <c r="E75" i="1"/>
  <c r="E71" i="1"/>
  <c r="E77" i="1"/>
  <c r="E80" i="1"/>
  <c r="E82" i="1"/>
  <c r="E78" i="1"/>
  <c r="E74" i="1"/>
  <c r="E20" i="1"/>
  <c r="E19" i="1"/>
  <c r="E22" i="1"/>
  <c r="E18" i="1"/>
  <c r="E24" i="1"/>
  <c r="E23" i="1"/>
  <c r="E12" i="1"/>
  <c r="E13" i="1"/>
  <c r="E3" i="1"/>
  <c r="E11" i="1"/>
  <c r="E10" i="1"/>
  <c r="E9" i="1"/>
  <c r="E7" i="1"/>
  <c r="E6" i="1"/>
  <c r="E8" i="1"/>
  <c r="E5" i="1"/>
  <c r="E4" i="1"/>
  <c r="L66" i="3"/>
  <c r="L48" i="3"/>
  <c r="F347" i="3"/>
  <c r="J347" i="3"/>
  <c r="L166" i="3"/>
  <c r="L98" i="3"/>
  <c r="K347" i="3"/>
  <c r="G347" i="3"/>
  <c r="H347" i="3"/>
  <c r="E347" i="3"/>
  <c r="I347" i="3"/>
  <c r="L148" i="3"/>
  <c r="L323" i="3"/>
  <c r="L268" i="3"/>
  <c r="M250" i="3"/>
  <c r="N250" i="3" s="1"/>
  <c r="M231" i="3"/>
  <c r="N231" i="3" s="1"/>
  <c r="M132" i="3"/>
  <c r="N132" i="3" s="1"/>
  <c r="M36" i="3"/>
  <c r="N36" i="3" s="1"/>
  <c r="M301" i="3"/>
  <c r="N301" i="3" s="1"/>
  <c r="M287" i="3"/>
  <c r="N287" i="3" s="1"/>
  <c r="M183" i="3"/>
  <c r="N183" i="3" s="1"/>
  <c r="M48" i="3"/>
  <c r="N48" i="3" s="1"/>
  <c r="M345" i="3"/>
  <c r="N345" i="3" s="1"/>
  <c r="M215" i="3"/>
  <c r="N215" i="3" s="1"/>
  <c r="M199" i="3"/>
  <c r="N199" i="3" s="1"/>
  <c r="M82" i="3"/>
  <c r="N82" i="3" s="1"/>
  <c r="L14" i="3"/>
  <c r="M303" i="3"/>
  <c r="M252" i="3"/>
  <c r="M150" i="3"/>
  <c r="M134" i="3"/>
  <c r="M84" i="3"/>
  <c r="M50" i="3"/>
  <c r="L25" i="3"/>
  <c r="L82" i="3"/>
  <c r="L183" i="3"/>
  <c r="L215" i="3"/>
  <c r="L250" i="3"/>
  <c r="L287" i="3"/>
  <c r="L36" i="3"/>
  <c r="L199" i="3"/>
  <c r="L231" i="3"/>
  <c r="L301" i="3"/>
  <c r="L345" i="3"/>
  <c r="L132" i="3"/>
  <c r="F15" i="6" l="1"/>
  <c r="F354" i="6" s="1"/>
  <c r="C25" i="4"/>
  <c r="M148" i="3"/>
  <c r="N148" i="3" s="1"/>
  <c r="N134" i="3"/>
  <c r="M166" i="3"/>
  <c r="N166" i="3" s="1"/>
  <c r="N150" i="3"/>
  <c r="M98" i="3"/>
  <c r="N84" i="3"/>
  <c r="M323" i="3"/>
  <c r="N323" i="3" s="1"/>
  <c r="N303" i="3"/>
  <c r="M66" i="3"/>
  <c r="N66" i="3" s="1"/>
  <c r="N50" i="3"/>
  <c r="M268" i="3"/>
  <c r="N268" i="3" s="1"/>
  <c r="N252" i="3"/>
  <c r="L347" i="3"/>
  <c r="M17" i="3"/>
  <c r="N17" i="3" s="1"/>
  <c r="M21" i="3"/>
  <c r="N21" i="3" s="1"/>
  <c r="M24" i="3"/>
  <c r="N24" i="3" s="1"/>
  <c r="M20" i="3"/>
  <c r="N20" i="3" s="1"/>
  <c r="M18" i="3"/>
  <c r="N18" i="3" s="1"/>
  <c r="M22" i="3"/>
  <c r="N22" i="3" s="1"/>
  <c r="M19" i="3"/>
  <c r="N19" i="3" s="1"/>
  <c r="M23" i="3"/>
  <c r="N23" i="3" s="1"/>
  <c r="D25" i="3"/>
  <c r="D347" i="3" s="1"/>
  <c r="M16" i="3"/>
  <c r="N16" i="3" s="1"/>
  <c r="N7" i="3"/>
  <c r="N10" i="3"/>
  <c r="N9" i="3"/>
  <c r="N8" i="3"/>
  <c r="N13" i="3"/>
  <c r="N5" i="3"/>
  <c r="N11" i="3"/>
  <c r="N12" i="3"/>
  <c r="N6" i="3"/>
  <c r="M3" i="3"/>
  <c r="N3" i="3" s="1"/>
  <c r="N4" i="3"/>
  <c r="G25" i="4" l="1"/>
  <c r="E4" i="4"/>
  <c r="E7" i="4"/>
  <c r="E11" i="4"/>
  <c r="E15" i="4"/>
  <c r="E19" i="4"/>
  <c r="E23" i="4"/>
  <c r="E8" i="4"/>
  <c r="E12" i="4"/>
  <c r="E16" i="4"/>
  <c r="E20" i="4"/>
  <c r="E24" i="4"/>
  <c r="E5" i="4"/>
  <c r="E9" i="4"/>
  <c r="E13" i="4"/>
  <c r="E17" i="4"/>
  <c r="E21" i="4"/>
  <c r="E6" i="4"/>
  <c r="E10" i="4"/>
  <c r="E14" i="4"/>
  <c r="E18" i="4"/>
  <c r="E22" i="4"/>
  <c r="N117" i="3"/>
  <c r="N98" i="3"/>
  <c r="M25" i="3"/>
  <c r="N25" i="3" s="1"/>
  <c r="M14" i="3"/>
  <c r="E25" i="4" l="1"/>
  <c r="M347" i="3"/>
  <c r="N347" i="3" s="1"/>
  <c r="N14" i="3"/>
</calcChain>
</file>

<file path=xl/sharedStrings.xml><?xml version="1.0" encoding="utf-8"?>
<sst xmlns="http://schemas.openxmlformats.org/spreadsheetml/2006/main" count="861" uniqueCount="144">
  <si>
    <t>Item Description</t>
  </si>
  <si>
    <t>Budget</t>
  </si>
  <si>
    <t>Owner</t>
  </si>
  <si>
    <t>Contrctor</t>
  </si>
  <si>
    <t>Sub</t>
  </si>
  <si>
    <t>Demo</t>
  </si>
  <si>
    <t>Rough Carpentry</t>
  </si>
  <si>
    <t xml:space="preserve">Windows </t>
  </si>
  <si>
    <t>Insulation</t>
  </si>
  <si>
    <t>Drywall</t>
  </si>
  <si>
    <t xml:space="preserve">Cabinets </t>
  </si>
  <si>
    <t>Plumbing Fixtures &amp; Finish</t>
  </si>
  <si>
    <t>Electrical Fixtures &amp; Finish</t>
  </si>
  <si>
    <t xml:space="preserve">Countertops </t>
  </si>
  <si>
    <t>Appliances</t>
  </si>
  <si>
    <t>Finish Carpentry</t>
  </si>
  <si>
    <t>Hardware &amp; Acccessories</t>
  </si>
  <si>
    <t>Flooring</t>
  </si>
  <si>
    <t>Clean Up</t>
  </si>
  <si>
    <t>Total Cost</t>
  </si>
  <si>
    <t>Kitchen</t>
  </si>
  <si>
    <t>Dining Room</t>
  </si>
  <si>
    <t>Outlets</t>
  </si>
  <si>
    <t>Living Room</t>
  </si>
  <si>
    <t>Family Room</t>
  </si>
  <si>
    <t>Bedroom 2</t>
  </si>
  <si>
    <t>Bedroom 3</t>
  </si>
  <si>
    <t>Master Bathroom</t>
  </si>
  <si>
    <t>Bathroom 3</t>
  </si>
  <si>
    <t>Garage</t>
  </si>
  <si>
    <t>Roofing &amp; Facia</t>
  </si>
  <si>
    <t>Siding &amp; Trim</t>
  </si>
  <si>
    <t>Painting</t>
  </si>
  <si>
    <t>Entry Doors</t>
  </si>
  <si>
    <t>Budget Amount</t>
  </si>
  <si>
    <t>Draw 1</t>
  </si>
  <si>
    <t>Draw 2</t>
  </si>
  <si>
    <t>Draw 3</t>
  </si>
  <si>
    <t>Draw 4</t>
  </si>
  <si>
    <t>Draw 5</t>
  </si>
  <si>
    <t>Draw 6</t>
  </si>
  <si>
    <t>Draw 7</t>
  </si>
  <si>
    <t>Drawn to Date</t>
  </si>
  <si>
    <t>Remaining Balance</t>
  </si>
  <si>
    <t>%</t>
  </si>
  <si>
    <t>% of Area Cost</t>
  </si>
  <si>
    <t>X</t>
  </si>
  <si>
    <t>Permit Needed?</t>
  </si>
  <si>
    <t>O</t>
  </si>
  <si>
    <t>C</t>
  </si>
  <si>
    <t>S</t>
  </si>
  <si>
    <t>Soft Costs</t>
  </si>
  <si>
    <t>Plans</t>
  </si>
  <si>
    <t>Permits</t>
  </si>
  <si>
    <t>Architect</t>
  </si>
  <si>
    <t>Superintendent</t>
  </si>
  <si>
    <t>Temp Power</t>
  </si>
  <si>
    <t>Temp Toilet</t>
  </si>
  <si>
    <t>Temp Water</t>
  </si>
  <si>
    <t>Dump/Trash</t>
  </si>
  <si>
    <t>Electrical</t>
  </si>
  <si>
    <t>Panel Main/Subs</t>
  </si>
  <si>
    <t>Wiring</t>
  </si>
  <si>
    <t>Smoke Alarms</t>
  </si>
  <si>
    <t>CO Detecters</t>
  </si>
  <si>
    <t>Cable Lines</t>
  </si>
  <si>
    <t>Rough Plumbing</t>
  </si>
  <si>
    <t>Septic</t>
  </si>
  <si>
    <t>Sewer</t>
  </si>
  <si>
    <t>Water Lines</t>
  </si>
  <si>
    <t>Traps &amp; Clean-Outs</t>
  </si>
  <si>
    <t>Piping Vents</t>
  </si>
  <si>
    <t>Mechanical</t>
  </si>
  <si>
    <t>Notes:</t>
  </si>
  <si>
    <t>Rough Ductwork</t>
  </si>
  <si>
    <t>Heating Unit</t>
  </si>
  <si>
    <t>AC Unit</t>
  </si>
  <si>
    <t>Heat Pump</t>
  </si>
  <si>
    <t>Hot Water Tank</t>
  </si>
  <si>
    <t>Finish Ductwork</t>
  </si>
  <si>
    <t>Gas Piping</t>
  </si>
  <si>
    <t>Fire Sprinklers</t>
  </si>
  <si>
    <t xml:space="preserve">Finish Hardware </t>
  </si>
  <si>
    <t>Doors &amp; Trim</t>
  </si>
  <si>
    <t>Fireplace</t>
  </si>
  <si>
    <t>Master Bedroom</t>
  </si>
  <si>
    <t>Bedroom 4/Den</t>
  </si>
  <si>
    <t>Hallways</t>
  </si>
  <si>
    <t>Stairways</t>
  </si>
  <si>
    <t>Closets</t>
  </si>
  <si>
    <t>Laundry Room</t>
  </si>
  <si>
    <t>Tub/Shower &amp; Enclosure</t>
  </si>
  <si>
    <t xml:space="preserve">Plumbing Fixtures </t>
  </si>
  <si>
    <t>Plumbing Finish</t>
  </si>
  <si>
    <t>Hardware &amp; Accessories</t>
  </si>
  <si>
    <t>Bathroom 2</t>
  </si>
  <si>
    <t>Garage Door</t>
  </si>
  <si>
    <t>Garage Door Opener</t>
  </si>
  <si>
    <t>Exterior</t>
  </si>
  <si>
    <t>Decking/Porches</t>
  </si>
  <si>
    <t>Landings/Stairways</t>
  </si>
  <si>
    <t>Gutters/Downspouts</t>
  </si>
  <si>
    <t>Landscaping</t>
  </si>
  <si>
    <t>Truss Repair</t>
  </si>
  <si>
    <t>Venting Replacement</t>
  </si>
  <si>
    <t>Painting/Stucco</t>
  </si>
  <si>
    <t>Driveway</t>
  </si>
  <si>
    <t>Patio</t>
  </si>
  <si>
    <t>Flatwork/Walks</t>
  </si>
  <si>
    <t>Pool/Spa</t>
  </si>
  <si>
    <t>Mail Box</t>
  </si>
  <si>
    <t>Trash Enclosure</t>
  </si>
  <si>
    <t>Cabinets/Medicine Chest</t>
  </si>
  <si>
    <t>Other…</t>
  </si>
  <si>
    <t>Date</t>
  </si>
  <si>
    <t>PROJECT TOTAL</t>
  </si>
  <si>
    <t>Rough Electrical</t>
  </si>
  <si>
    <t>Y/N</t>
  </si>
  <si>
    <t>Est/Bid Attached?</t>
  </si>
  <si>
    <t>Line Item #</t>
  </si>
  <si>
    <t>Items Incl.</t>
  </si>
  <si>
    <t>Area</t>
  </si>
  <si>
    <t>Area Total</t>
  </si>
  <si>
    <t>% of Project</t>
  </si>
  <si>
    <t>Recap By Area</t>
  </si>
  <si>
    <t>% of Budget Released</t>
  </si>
  <si>
    <t>% of Budget Remaining</t>
  </si>
  <si>
    <t>R1</t>
  </si>
  <si>
    <t>R2</t>
  </si>
  <si>
    <t>R3</t>
  </si>
  <si>
    <t>Work to be done/materials to be used - add notes</t>
  </si>
  <si>
    <t>Granite / Laminate</t>
  </si>
  <si>
    <t>Baseboards / Crown Molding</t>
  </si>
  <si>
    <t>Tile / Hardwood / Carpet / Vinyl</t>
  </si>
  <si>
    <t>Sink / Toilet / Faucet / Shower Head</t>
  </si>
  <si>
    <t xml:space="preserve">R1 -Refresh R2-Repair   R3-Remodel </t>
  </si>
  <si>
    <t>Draw Request Form</t>
  </si>
  <si>
    <t>Items Incl. on Scope</t>
  </si>
  <si>
    <t>Project Total</t>
  </si>
  <si>
    <t>x</t>
  </si>
  <si>
    <t>Draw Item</t>
  </si>
  <si>
    <t>Notes For Inspector and Draw Processing</t>
  </si>
  <si>
    <t>Draw  Requested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</si>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</sst>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/>
    </xf>
    <xf numFmtId="9" fontId="1" fillId="0" borderId="0" applyFont="0" applyFill="0" applyBorder="0" applyAlignment="0" applyProtection="0"/>
  </cellStyleXfs>
  <cellXfs count="120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44" fontId="7" fillId="0" borderId="0" xfId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44" fontId="7" fillId="0" borderId="0" xfId="1" applyFont="1" applyBorder="1"/>
    <xf numFmtId="0" fontId="7" fillId="0" borderId="5" xfId="0" applyFont="1" applyBorder="1"/>
    <xf numFmtId="0" fontId="7" fillId="0" borderId="6" xfId="0" applyFont="1" applyBorder="1"/>
    <xf numFmtId="0" fontId="4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10" xfId="0" applyFont="1" applyBorder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4" fontId="4" fillId="0" borderId="0" xfId="1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9" xfId="0" applyFont="1" applyBorder="1"/>
    <xf numFmtId="0" fontId="8" fillId="0" borderId="0" xfId="2" applyNumberFormat="1" applyFont="1" applyBorder="1" applyAlignment="1">
      <alignment horizontal="left"/>
    </xf>
    <xf numFmtId="0" fontId="8" fillId="0" borderId="0" xfId="2" applyNumberFormat="1" applyFont="1" applyFill="1" applyBorder="1" applyAlignment="1">
      <alignment horizontal="left"/>
    </xf>
    <xf numFmtId="0" fontId="0" fillId="0" borderId="5" xfId="0" applyBorder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44" fontId="4" fillId="0" borderId="1" xfId="1" applyFont="1" applyBorder="1"/>
    <xf numFmtId="0" fontId="4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wrapText="1"/>
    </xf>
    <xf numFmtId="44" fontId="4" fillId="0" borderId="13" xfId="1" applyFont="1" applyBorder="1" applyAlignment="1">
      <alignment horizontal="center" wrapText="1"/>
    </xf>
    <xf numFmtId="9" fontId="7" fillId="0" borderId="0" xfId="0" quotePrefix="1" applyNumberFormat="1" applyFont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0" xfId="0" applyFont="1" applyFill="1" applyBorder="1"/>
    <xf numFmtId="44" fontId="6" fillId="2" borderId="13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vertical="center" wrapText="1"/>
    </xf>
    <xf numFmtId="0" fontId="0" fillId="0" borderId="1" xfId="0" applyBorder="1"/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44" fontId="4" fillId="0" borderId="13" xfId="1" applyFont="1" applyBorder="1"/>
    <xf numFmtId="9" fontId="4" fillId="0" borderId="14" xfId="0" applyNumberFormat="1" applyFont="1" applyBorder="1"/>
    <xf numFmtId="44" fontId="4" fillId="0" borderId="3" xfId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9" fontId="7" fillId="0" borderId="6" xfId="0" applyNumberFormat="1" applyFont="1" applyBorder="1"/>
    <xf numFmtId="0" fontId="4" fillId="2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44" fontId="7" fillId="0" borderId="0" xfId="1" applyNumberFormat="1" applyFont="1" applyBorder="1"/>
    <xf numFmtId="44" fontId="7" fillId="0" borderId="13" xfId="1" applyFont="1" applyBorder="1"/>
    <xf numFmtId="0" fontId="4" fillId="0" borderId="11" xfId="0" applyFont="1" applyBorder="1"/>
    <xf numFmtId="0" fontId="4" fillId="0" borderId="13" xfId="0" applyFont="1" applyBorder="1" applyAlignment="1">
      <alignment horizontal="right"/>
    </xf>
    <xf numFmtId="9" fontId="7" fillId="0" borderId="14" xfId="0" applyNumberFormat="1" applyFont="1" applyBorder="1"/>
    <xf numFmtId="0" fontId="4" fillId="0" borderId="1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textRotation="90" wrapText="1" shrinkToFit="1"/>
    </xf>
    <xf numFmtId="0" fontId="6" fillId="0" borderId="13" xfId="0" applyFont="1" applyBorder="1" applyAlignment="1">
      <alignment horizontal="center" wrapText="1"/>
    </xf>
    <xf numFmtId="0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44" fontId="0" fillId="0" borderId="0" xfId="0" applyNumberFormat="1" applyBorder="1"/>
    <xf numFmtId="9" fontId="0" fillId="0" borderId="0" xfId="3" applyFont="1" applyBorder="1"/>
    <xf numFmtId="0" fontId="4" fillId="4" borderId="0" xfId="0" applyFont="1" applyFill="1" applyBorder="1" applyAlignment="1">
      <alignment horizontal="right" vertical="center" wrapText="1"/>
    </xf>
    <xf numFmtId="9" fontId="0" fillId="0" borderId="0" xfId="3" applyNumberFormat="1" applyFont="1" applyBorder="1"/>
    <xf numFmtId="0" fontId="4" fillId="4" borderId="15" xfId="0" applyFont="1" applyFill="1" applyBorder="1" applyAlignment="1">
      <alignment vertical="center" wrapText="1"/>
    </xf>
    <xf numFmtId="44" fontId="0" fillId="0" borderId="15" xfId="0" applyNumberFormat="1" applyBorder="1"/>
    <xf numFmtId="9" fontId="0" fillId="0" borderId="15" xfId="3" applyNumberFormat="1" applyFont="1" applyBorder="1"/>
    <xf numFmtId="0" fontId="0" fillId="0" borderId="15" xfId="0" applyBorder="1"/>
    <xf numFmtId="9" fontId="0" fillId="0" borderId="0" xfId="0" applyNumberFormat="1" applyBorder="1"/>
    <xf numFmtId="9" fontId="0" fillId="0" borderId="15" xfId="0" applyNumberFormat="1" applyBorder="1"/>
    <xf numFmtId="9" fontId="0" fillId="0" borderId="16" xfId="0" applyNumberFormat="1" applyBorder="1"/>
    <xf numFmtId="44" fontId="4" fillId="0" borderId="0" xfId="0" applyNumberFormat="1" applyFont="1" applyBorder="1"/>
    <xf numFmtId="44" fontId="7" fillId="0" borderId="0" xfId="0" applyNumberFormat="1" applyFont="1" applyBorder="1"/>
    <xf numFmtId="14" fontId="6" fillId="2" borderId="13" xfId="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 wrapText="1" shrinkToFit="1"/>
    </xf>
    <xf numFmtId="0" fontId="4" fillId="3" borderId="1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7" fillId="0" borderId="9" xfId="0" applyFont="1" applyBorder="1"/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vertical="center" wrapText="1"/>
    </xf>
    <xf numFmtId="49" fontId="4" fillId="3" borderId="17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13" xfId="0" applyFont="1" applyBorder="1"/>
    <xf numFmtId="44" fontId="4" fillId="0" borderId="13" xfId="0" applyNumberFormat="1" applyFont="1" applyBorder="1"/>
    <xf numFmtId="0" fontId="11" fillId="0" borderId="14" xfId="0" applyFont="1" applyBorder="1" applyAlignment="1">
      <alignment vertical="top" wrapText="1"/>
    </xf>
    <xf numFmtId="9" fontId="7" fillId="0" borderId="3" xfId="0" applyNumberFormat="1" applyFont="1" applyBorder="1"/>
    <xf numFmtId="9" fontId="7" fillId="0" borderId="0" xfId="0" applyNumberFormat="1" applyFont="1" applyBorder="1"/>
    <xf numFmtId="9" fontId="7" fillId="0" borderId="13" xfId="0" applyNumberFormat="1" applyFont="1" applyBorder="1"/>
    <xf numFmtId="9" fontId="7" fillId="0" borderId="1" xfId="0" applyNumberFormat="1" applyFont="1" applyBorder="1"/>
    <xf numFmtId="44" fontId="7" fillId="0" borderId="13" xfId="0" applyNumberFormat="1" applyFont="1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1"/>
  <sheetViews>
    <sheetView tabSelected="1" zoomScale="130" zoomScaleNormal="130" zoomScaleSheetLayoutView="91"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5" customWidth="1"/>
    <col min="2" max="2" width="2.5703125" style="5" customWidth="1"/>
    <col min="3" max="3" width="21.140625" customWidth="1"/>
    <col min="4" max="4" width="11.7109375" style="1" customWidth="1"/>
    <col min="5" max="5" width="5.85546875" style="5" customWidth="1"/>
    <col min="6" max="6" width="7.5703125" customWidth="1"/>
    <col min="7" max="9" width="2.85546875" customWidth="1"/>
    <col min="10" max="10" width="4.28515625" customWidth="1"/>
    <col min="11" max="11" width="4.7109375" customWidth="1"/>
    <col min="12" max="12" width="39.7109375" customWidth="1"/>
    <col min="13" max="13" width="3.28515625" customWidth="1"/>
    <col min="14" max="14" width="1.7109375" customWidth="1"/>
    <col min="15" max="15" width="3.7109375" customWidth="1"/>
    <col min="16" max="16" width="35" bestFit="1" customWidth="1"/>
    <col min="17" max="17" width="4.42578125" customWidth="1"/>
    <col min="18" max="18" width="9.140625" hidden="1" customWidth="1"/>
  </cols>
  <sheetData>
    <row r="1" spans="1:18" s="3" customFormat="1" ht="48.75" customHeight="1" thickBot="1" x14ac:dyDescent="0.3">
      <c r="A1" s="75" t="s">
        <v>119</v>
      </c>
      <c r="B1" s="75" t="s">
        <v>120</v>
      </c>
      <c r="C1" s="46" t="s">
        <v>0</v>
      </c>
      <c r="D1" s="47" t="s">
        <v>1</v>
      </c>
      <c r="E1" s="76" t="s">
        <v>45</v>
      </c>
      <c r="F1" s="75" t="s">
        <v>135</v>
      </c>
      <c r="G1" s="45" t="s">
        <v>2</v>
      </c>
      <c r="H1" s="45" t="s">
        <v>3</v>
      </c>
      <c r="I1" s="45" t="s">
        <v>4</v>
      </c>
      <c r="J1" s="45" t="s">
        <v>47</v>
      </c>
      <c r="K1" s="45" t="s">
        <v>118</v>
      </c>
      <c r="L1" s="65" t="s">
        <v>130</v>
      </c>
      <c r="M1" s="2"/>
      <c r="N1" s="2"/>
      <c r="O1" s="2"/>
      <c r="P1" s="2"/>
      <c r="Q1" s="2"/>
      <c r="R1" s="2"/>
    </row>
    <row r="2" spans="1:18" s="11" customFormat="1" ht="11.25" customHeight="1" thickBot="1" x14ac:dyDescent="0.3">
      <c r="A2" s="15">
        <v>100</v>
      </c>
      <c r="B2" s="16" t="str">
        <f>IF(COUNTIF(B3:B13,"x"),"x","")</f>
        <v/>
      </c>
      <c r="C2" s="17" t="s">
        <v>51</v>
      </c>
      <c r="D2" s="18" t="s">
        <v>1</v>
      </c>
      <c r="E2" s="18" t="s">
        <v>44</v>
      </c>
      <c r="F2" s="20"/>
      <c r="G2" s="19" t="s">
        <v>48</v>
      </c>
      <c r="H2" s="18" t="s">
        <v>49</v>
      </c>
      <c r="I2" s="20" t="s">
        <v>50</v>
      </c>
      <c r="J2" s="21" t="s">
        <v>117</v>
      </c>
      <c r="K2" s="21" t="s">
        <v>46</v>
      </c>
      <c r="L2" s="22" t="s">
        <v>73</v>
      </c>
      <c r="R2" s="11" t="s">
        <v>127</v>
      </c>
    </row>
    <row r="3" spans="1:18" ht="15.75" thickBot="1" x14ac:dyDescent="0.3">
      <c r="A3" s="13">
        <v>101</v>
      </c>
      <c r="B3" s="78"/>
      <c r="C3" s="9" t="s">
        <v>52</v>
      </c>
      <c r="D3" s="66"/>
      <c r="E3" s="48">
        <f t="shared" ref="E3:E13" si="0">IF(D3=0,0,D3/$D$14)</f>
        <v>0</v>
      </c>
      <c r="F3" s="74"/>
      <c r="G3" s="72"/>
      <c r="H3" s="72"/>
      <c r="I3" s="72"/>
      <c r="J3" s="74"/>
      <c r="K3" s="73"/>
      <c r="L3" s="94"/>
      <c r="O3" s="10"/>
      <c r="R3" t="s">
        <v>128</v>
      </c>
    </row>
    <row r="4" spans="1:18" ht="15.75" thickBot="1" x14ac:dyDescent="0.3">
      <c r="A4" s="13">
        <v>102</v>
      </c>
      <c r="B4" s="72"/>
      <c r="C4" s="9" t="s">
        <v>53</v>
      </c>
      <c r="D4" s="12"/>
      <c r="E4" s="48">
        <f t="shared" si="0"/>
        <v>0</v>
      </c>
      <c r="F4" s="74"/>
      <c r="G4" s="72"/>
      <c r="H4" s="72"/>
      <c r="I4" s="72"/>
      <c r="J4" s="74"/>
      <c r="K4" s="73"/>
      <c r="L4" s="94"/>
      <c r="R4" t="s">
        <v>129</v>
      </c>
    </row>
    <row r="5" spans="1:18" ht="15.75" thickBot="1" x14ac:dyDescent="0.3">
      <c r="A5" s="13">
        <v>103</v>
      </c>
      <c r="B5" s="72"/>
      <c r="C5" s="9" t="s">
        <v>54</v>
      </c>
      <c r="D5" s="12"/>
      <c r="E5" s="48">
        <f t="shared" si="0"/>
        <v>0</v>
      </c>
      <c r="F5" s="74"/>
      <c r="G5" s="72"/>
      <c r="H5" s="72"/>
      <c r="I5" s="72"/>
      <c r="J5" s="74"/>
      <c r="K5" s="73"/>
      <c r="L5" s="94"/>
    </row>
    <row r="6" spans="1:18" ht="15.75" thickBot="1" x14ac:dyDescent="0.3">
      <c r="A6" s="13">
        <v>104</v>
      </c>
      <c r="B6" s="72"/>
      <c r="C6" s="9" t="s">
        <v>55</v>
      </c>
      <c r="D6" s="12"/>
      <c r="E6" s="48">
        <f t="shared" si="0"/>
        <v>0</v>
      </c>
      <c r="F6" s="74"/>
      <c r="G6" s="72"/>
      <c r="H6" s="72"/>
      <c r="I6" s="72"/>
      <c r="J6" s="74"/>
      <c r="K6" s="73"/>
      <c r="L6" s="94"/>
    </row>
    <row r="7" spans="1:18" ht="15.75" thickBot="1" x14ac:dyDescent="0.3">
      <c r="A7" s="13">
        <v>105</v>
      </c>
      <c r="B7" s="72"/>
      <c r="C7" s="9" t="s">
        <v>56</v>
      </c>
      <c r="D7" s="12"/>
      <c r="E7" s="48">
        <f t="shared" si="0"/>
        <v>0</v>
      </c>
      <c r="F7" s="74"/>
      <c r="G7" s="72"/>
      <c r="H7" s="72"/>
      <c r="I7" s="72"/>
      <c r="J7" s="74"/>
      <c r="K7" s="73"/>
      <c r="L7" s="94"/>
    </row>
    <row r="8" spans="1:18" ht="15.75" thickBot="1" x14ac:dyDescent="0.3">
      <c r="A8" s="13">
        <v>106</v>
      </c>
      <c r="B8" s="72"/>
      <c r="C8" s="9" t="s">
        <v>57</v>
      </c>
      <c r="D8" s="12"/>
      <c r="E8" s="48">
        <f t="shared" si="0"/>
        <v>0</v>
      </c>
      <c r="F8" s="74"/>
      <c r="G8" s="72"/>
      <c r="H8" s="72"/>
      <c r="I8" s="72"/>
      <c r="J8" s="74"/>
      <c r="K8" s="73"/>
      <c r="L8" s="94"/>
    </row>
    <row r="9" spans="1:18" ht="15.75" thickBot="1" x14ac:dyDescent="0.3">
      <c r="A9" s="13">
        <v>107</v>
      </c>
      <c r="B9" s="72"/>
      <c r="C9" s="9" t="s">
        <v>58</v>
      </c>
      <c r="D9" s="12"/>
      <c r="E9" s="48">
        <f t="shared" si="0"/>
        <v>0</v>
      </c>
      <c r="F9" s="74"/>
      <c r="G9" s="72"/>
      <c r="H9" s="72"/>
      <c r="I9" s="72"/>
      <c r="J9" s="74"/>
      <c r="K9" s="73"/>
      <c r="L9" s="94"/>
    </row>
    <row r="10" spans="1:18" ht="15.75" thickBot="1" x14ac:dyDescent="0.3">
      <c r="A10" s="13">
        <v>108</v>
      </c>
      <c r="B10" s="72"/>
      <c r="C10" s="9" t="s">
        <v>59</v>
      </c>
      <c r="D10" s="12"/>
      <c r="E10" s="48">
        <f t="shared" si="0"/>
        <v>0</v>
      </c>
      <c r="F10" s="74"/>
      <c r="G10" s="72"/>
      <c r="H10" s="72"/>
      <c r="I10" s="72"/>
      <c r="J10" s="74"/>
      <c r="K10" s="73"/>
      <c r="L10" s="94"/>
    </row>
    <row r="11" spans="1:18" ht="15.75" thickBot="1" x14ac:dyDescent="0.3">
      <c r="A11" s="13">
        <v>109</v>
      </c>
      <c r="B11" s="72"/>
      <c r="C11" s="9"/>
      <c r="D11" s="12"/>
      <c r="E11" s="48">
        <f t="shared" si="0"/>
        <v>0</v>
      </c>
      <c r="F11" s="74"/>
      <c r="G11" s="72"/>
      <c r="H11" s="72"/>
      <c r="I11" s="72"/>
      <c r="J11" s="74"/>
      <c r="K11" s="73"/>
      <c r="L11" s="94"/>
    </row>
    <row r="12" spans="1:18" ht="15.75" thickBot="1" x14ac:dyDescent="0.3">
      <c r="A12" s="13">
        <v>110</v>
      </c>
      <c r="B12" s="72"/>
      <c r="C12" s="9"/>
      <c r="D12" s="12"/>
      <c r="E12" s="48">
        <f t="shared" si="0"/>
        <v>0</v>
      </c>
      <c r="F12" s="74"/>
      <c r="G12" s="72"/>
      <c r="H12" s="72"/>
      <c r="I12" s="72"/>
      <c r="J12" s="74"/>
      <c r="K12" s="73"/>
      <c r="L12" s="94"/>
    </row>
    <row r="13" spans="1:18" ht="15.75" thickBot="1" x14ac:dyDescent="0.3">
      <c r="A13" s="13">
        <v>111</v>
      </c>
      <c r="B13" s="72"/>
      <c r="C13" s="9"/>
      <c r="D13" s="12"/>
      <c r="E13" s="48">
        <f t="shared" si="0"/>
        <v>0</v>
      </c>
      <c r="F13" s="74"/>
      <c r="G13" s="72"/>
      <c r="H13" s="72"/>
      <c r="I13" s="72"/>
      <c r="J13" s="74"/>
      <c r="K13" s="73"/>
      <c r="L13" s="94"/>
    </row>
    <row r="14" spans="1:18" s="29" customFormat="1" ht="15.75" customHeight="1" thickBot="1" x14ac:dyDescent="0.3">
      <c r="A14" s="33"/>
      <c r="B14" s="30"/>
      <c r="C14" s="31" t="s">
        <v>19</v>
      </c>
      <c r="D14" s="32">
        <f>SUM(D3:D13)</f>
        <v>0</v>
      </c>
      <c r="E14" s="30"/>
      <c r="F14" s="35"/>
      <c r="G14" s="33"/>
      <c r="H14" s="34"/>
      <c r="I14" s="35"/>
      <c r="J14" s="36"/>
      <c r="K14" s="36"/>
      <c r="L14" s="35"/>
    </row>
    <row r="15" spans="1:18" s="11" customFormat="1" ht="11.25" customHeight="1" thickBot="1" x14ac:dyDescent="0.3">
      <c r="A15" s="15">
        <v>200</v>
      </c>
      <c r="B15" s="16" t="str">
        <f>IF(COUNTIF(B16:B24,"x"),"x","")</f>
        <v/>
      </c>
      <c r="C15" s="17" t="s">
        <v>116</v>
      </c>
      <c r="D15" s="18" t="s">
        <v>1</v>
      </c>
      <c r="E15" s="18" t="s">
        <v>44</v>
      </c>
      <c r="F15" s="20"/>
      <c r="G15" s="19" t="s">
        <v>48</v>
      </c>
      <c r="H15" s="18" t="s">
        <v>49</v>
      </c>
      <c r="I15" s="20" t="s">
        <v>50</v>
      </c>
      <c r="J15" s="21" t="s">
        <v>117</v>
      </c>
      <c r="K15" s="21" t="s">
        <v>46</v>
      </c>
      <c r="L15" s="22" t="s">
        <v>73</v>
      </c>
    </row>
    <row r="16" spans="1:18" ht="15.75" thickBot="1" x14ac:dyDescent="0.3">
      <c r="A16" s="13">
        <v>201</v>
      </c>
      <c r="B16" s="72"/>
      <c r="C16" s="9" t="s">
        <v>61</v>
      </c>
      <c r="D16" s="12"/>
      <c r="E16" s="48">
        <f t="shared" ref="E16:E24" si="1">IF(D16=0,0,D16/$D$25)</f>
        <v>0</v>
      </c>
      <c r="F16" s="74"/>
      <c r="G16" s="72"/>
      <c r="H16" s="72"/>
      <c r="I16" s="72"/>
      <c r="J16" s="74"/>
      <c r="K16" s="73"/>
      <c r="L16" s="94"/>
      <c r="O16" s="10"/>
    </row>
    <row r="17" spans="1:15" ht="15.75" thickBot="1" x14ac:dyDescent="0.3">
      <c r="A17" s="13">
        <v>202</v>
      </c>
      <c r="B17" s="72"/>
      <c r="C17" s="9" t="s">
        <v>62</v>
      </c>
      <c r="D17" s="12"/>
      <c r="E17" s="48">
        <f t="shared" si="1"/>
        <v>0</v>
      </c>
      <c r="F17" s="74"/>
      <c r="G17" s="72"/>
      <c r="H17" s="72"/>
      <c r="I17" s="72"/>
      <c r="J17" s="74"/>
      <c r="K17" s="73"/>
      <c r="L17" s="94"/>
    </row>
    <row r="18" spans="1:15" ht="15.75" thickBot="1" x14ac:dyDescent="0.3">
      <c r="A18" s="13">
        <v>203</v>
      </c>
      <c r="B18" s="72"/>
      <c r="C18" s="9" t="s">
        <v>22</v>
      </c>
      <c r="D18" s="12"/>
      <c r="E18" s="48">
        <f t="shared" si="1"/>
        <v>0</v>
      </c>
      <c r="F18" s="74"/>
      <c r="G18" s="72"/>
      <c r="H18" s="72"/>
      <c r="I18" s="72"/>
      <c r="J18" s="74"/>
      <c r="K18" s="73"/>
      <c r="L18" s="94"/>
    </row>
    <row r="19" spans="1:15" ht="15.75" thickBot="1" x14ac:dyDescent="0.3">
      <c r="A19" s="13">
        <v>204</v>
      </c>
      <c r="B19" s="72"/>
      <c r="C19" s="9" t="s">
        <v>63</v>
      </c>
      <c r="D19" s="12"/>
      <c r="E19" s="48">
        <f t="shared" si="1"/>
        <v>0</v>
      </c>
      <c r="F19" s="74"/>
      <c r="G19" s="72"/>
      <c r="H19" s="72"/>
      <c r="I19" s="72"/>
      <c r="J19" s="74"/>
      <c r="K19" s="73"/>
      <c r="L19" s="94"/>
    </row>
    <row r="20" spans="1:15" ht="15.75" thickBot="1" x14ac:dyDescent="0.3">
      <c r="A20" s="13">
        <v>205</v>
      </c>
      <c r="B20" s="72"/>
      <c r="C20" s="9" t="s">
        <v>64</v>
      </c>
      <c r="D20" s="12"/>
      <c r="E20" s="48">
        <f t="shared" si="1"/>
        <v>0</v>
      </c>
      <c r="F20" s="74"/>
      <c r="G20" s="72"/>
      <c r="H20" s="72"/>
      <c r="I20" s="72"/>
      <c r="J20" s="74"/>
      <c r="K20" s="73"/>
      <c r="L20" s="94"/>
    </row>
    <row r="21" spans="1:15" ht="15.75" thickBot="1" x14ac:dyDescent="0.3">
      <c r="A21" s="13">
        <v>206</v>
      </c>
      <c r="B21" s="72"/>
      <c r="C21" s="9" t="s">
        <v>65</v>
      </c>
      <c r="D21" s="12"/>
      <c r="E21" s="48">
        <f t="shared" si="1"/>
        <v>0</v>
      </c>
      <c r="F21" s="74"/>
      <c r="G21" s="72"/>
      <c r="H21" s="72"/>
      <c r="I21" s="72"/>
      <c r="J21" s="74"/>
      <c r="K21" s="73"/>
      <c r="L21" s="94"/>
    </row>
    <row r="22" spans="1:15" ht="15.75" thickBot="1" x14ac:dyDescent="0.3">
      <c r="A22" s="13">
        <v>207</v>
      </c>
      <c r="B22" s="72"/>
      <c r="C22" s="9"/>
      <c r="D22" s="12"/>
      <c r="E22" s="48">
        <f t="shared" si="1"/>
        <v>0</v>
      </c>
      <c r="F22" s="74"/>
      <c r="G22" s="72"/>
      <c r="H22" s="72"/>
      <c r="I22" s="72"/>
      <c r="J22" s="74"/>
      <c r="K22" s="73"/>
      <c r="L22" s="94"/>
    </row>
    <row r="23" spans="1:15" ht="15.75" thickBot="1" x14ac:dyDescent="0.3">
      <c r="A23" s="13">
        <v>208</v>
      </c>
      <c r="B23" s="72"/>
      <c r="C23" s="9"/>
      <c r="D23" s="12"/>
      <c r="E23" s="48">
        <f t="shared" si="1"/>
        <v>0</v>
      </c>
      <c r="F23" s="74"/>
      <c r="G23" s="72"/>
      <c r="H23" s="72"/>
      <c r="I23" s="72"/>
      <c r="J23" s="74"/>
      <c r="K23" s="73"/>
      <c r="L23" s="94"/>
    </row>
    <row r="24" spans="1:15" ht="15.75" thickBot="1" x14ac:dyDescent="0.3">
      <c r="A24" s="13">
        <v>209</v>
      </c>
      <c r="B24" s="72"/>
      <c r="C24" s="9"/>
      <c r="D24" s="12"/>
      <c r="E24" s="48">
        <f t="shared" si="1"/>
        <v>0</v>
      </c>
      <c r="F24" s="74"/>
      <c r="G24" s="72"/>
      <c r="H24" s="72"/>
      <c r="I24" s="72"/>
      <c r="J24" s="74"/>
      <c r="K24" s="73"/>
      <c r="L24" s="94"/>
    </row>
    <row r="25" spans="1:15" s="29" customFormat="1" ht="15.75" customHeight="1" thickBot="1" x14ac:dyDescent="0.3">
      <c r="A25" s="33"/>
      <c r="B25" s="30"/>
      <c r="C25" s="31" t="s">
        <v>19</v>
      </c>
      <c r="D25" s="32">
        <f>SUM(D16:D24)</f>
        <v>0</v>
      </c>
      <c r="E25" s="30"/>
      <c r="F25" s="35"/>
      <c r="G25" s="33"/>
      <c r="H25" s="34"/>
      <c r="I25" s="35"/>
      <c r="J25" s="34"/>
      <c r="K25" s="36"/>
      <c r="L25" s="35"/>
    </row>
    <row r="26" spans="1:15" s="11" customFormat="1" ht="11.25" customHeight="1" thickBot="1" x14ac:dyDescent="0.3">
      <c r="A26" s="15">
        <v>300</v>
      </c>
      <c r="B26" s="16" t="str">
        <f>IF(COUNTIF(B27:B35,"x"),"x","")</f>
        <v/>
      </c>
      <c r="C26" s="17" t="s">
        <v>66</v>
      </c>
      <c r="D26" s="18" t="s">
        <v>1</v>
      </c>
      <c r="E26" s="18" t="s">
        <v>44</v>
      </c>
      <c r="F26" s="20"/>
      <c r="G26" s="19" t="s">
        <v>48</v>
      </c>
      <c r="H26" s="18" t="s">
        <v>49</v>
      </c>
      <c r="I26" s="20" t="s">
        <v>50</v>
      </c>
      <c r="J26" s="21" t="s">
        <v>117</v>
      </c>
      <c r="K26" s="21" t="s">
        <v>46</v>
      </c>
      <c r="L26" s="22" t="s">
        <v>73</v>
      </c>
    </row>
    <row r="27" spans="1:15" ht="15.75" thickBot="1" x14ac:dyDescent="0.3">
      <c r="A27" s="13">
        <v>301</v>
      </c>
      <c r="B27" s="72"/>
      <c r="C27" s="9" t="s">
        <v>67</v>
      </c>
      <c r="D27" s="12"/>
      <c r="E27" s="48">
        <f>IF(D27=0,0,D27/$D$36)</f>
        <v>0</v>
      </c>
      <c r="F27" s="74"/>
      <c r="G27" s="72"/>
      <c r="H27" s="72"/>
      <c r="I27" s="72"/>
      <c r="J27" s="74"/>
      <c r="K27" s="73"/>
      <c r="L27" s="94"/>
      <c r="O27" s="10"/>
    </row>
    <row r="28" spans="1:15" ht="15.75" thickBot="1" x14ac:dyDescent="0.3">
      <c r="A28" s="13">
        <v>302</v>
      </c>
      <c r="B28" s="72"/>
      <c r="C28" s="9" t="s">
        <v>68</v>
      </c>
      <c r="D28" s="12"/>
      <c r="E28" s="48">
        <f t="shared" ref="E28:E35" si="2">IF(D28=0,0,D28/$D$36)</f>
        <v>0</v>
      </c>
      <c r="F28" s="74"/>
      <c r="G28" s="72"/>
      <c r="H28" s="72"/>
      <c r="I28" s="72"/>
      <c r="J28" s="74"/>
      <c r="K28" s="73"/>
      <c r="L28" s="94"/>
    </row>
    <row r="29" spans="1:15" ht="15.75" thickBot="1" x14ac:dyDescent="0.3">
      <c r="A29" s="13">
        <v>303</v>
      </c>
      <c r="B29" s="72"/>
      <c r="C29" s="9" t="s">
        <v>69</v>
      </c>
      <c r="D29" s="12"/>
      <c r="E29" s="48">
        <f t="shared" si="2"/>
        <v>0</v>
      </c>
      <c r="F29" s="74"/>
      <c r="G29" s="72"/>
      <c r="H29" s="72"/>
      <c r="I29" s="72"/>
      <c r="J29" s="74"/>
      <c r="K29" s="73"/>
      <c r="L29" s="94"/>
    </row>
    <row r="30" spans="1:15" ht="15.75" thickBot="1" x14ac:dyDescent="0.3">
      <c r="A30" s="13">
        <v>304</v>
      </c>
      <c r="B30" s="72"/>
      <c r="C30" s="9" t="s">
        <v>70</v>
      </c>
      <c r="D30" s="12"/>
      <c r="E30" s="48">
        <f t="shared" si="2"/>
        <v>0</v>
      </c>
      <c r="F30" s="74"/>
      <c r="G30" s="72"/>
      <c r="H30" s="72"/>
      <c r="I30" s="72"/>
      <c r="J30" s="74"/>
      <c r="K30" s="73"/>
      <c r="L30" s="94"/>
    </row>
    <row r="31" spans="1:15" ht="15.75" thickBot="1" x14ac:dyDescent="0.3">
      <c r="A31" s="13">
        <v>305</v>
      </c>
      <c r="B31" s="72"/>
      <c r="C31" s="9" t="s">
        <v>71</v>
      </c>
      <c r="D31" s="12"/>
      <c r="E31" s="48">
        <f t="shared" si="2"/>
        <v>0</v>
      </c>
      <c r="F31" s="74"/>
      <c r="G31" s="72"/>
      <c r="H31" s="72"/>
      <c r="I31" s="72"/>
      <c r="J31" s="74"/>
      <c r="K31" s="73"/>
      <c r="L31" s="94"/>
    </row>
    <row r="32" spans="1:15" ht="15.75" thickBot="1" x14ac:dyDescent="0.3">
      <c r="A32" s="13">
        <v>306</v>
      </c>
      <c r="B32" s="72"/>
      <c r="C32" s="9" t="s">
        <v>81</v>
      </c>
      <c r="D32" s="12"/>
      <c r="E32" s="48">
        <f t="shared" si="2"/>
        <v>0</v>
      </c>
      <c r="F32" s="74"/>
      <c r="G32" s="72"/>
      <c r="H32" s="72"/>
      <c r="I32" s="72"/>
      <c r="J32" s="74"/>
      <c r="K32" s="73"/>
      <c r="L32" s="94"/>
    </row>
    <row r="33" spans="1:15" ht="15.75" thickBot="1" x14ac:dyDescent="0.3">
      <c r="A33" s="13">
        <v>307</v>
      </c>
      <c r="B33" s="72"/>
      <c r="C33" s="9"/>
      <c r="D33" s="12"/>
      <c r="E33" s="48">
        <f t="shared" si="2"/>
        <v>0</v>
      </c>
      <c r="F33" s="74"/>
      <c r="G33" s="72"/>
      <c r="H33" s="72"/>
      <c r="I33" s="72"/>
      <c r="J33" s="74"/>
      <c r="K33" s="73"/>
      <c r="L33" s="94"/>
    </row>
    <row r="34" spans="1:15" ht="15.75" thickBot="1" x14ac:dyDescent="0.3">
      <c r="A34" s="13">
        <v>308</v>
      </c>
      <c r="B34" s="72"/>
      <c r="C34" s="9"/>
      <c r="D34" s="12"/>
      <c r="E34" s="48">
        <f t="shared" si="2"/>
        <v>0</v>
      </c>
      <c r="F34" s="74"/>
      <c r="G34" s="72"/>
      <c r="H34" s="72"/>
      <c r="I34" s="72"/>
      <c r="J34" s="74"/>
      <c r="K34" s="73"/>
      <c r="L34" s="94"/>
    </row>
    <row r="35" spans="1:15" ht="15.75" thickBot="1" x14ac:dyDescent="0.3">
      <c r="A35" s="13">
        <v>309</v>
      </c>
      <c r="B35" s="72"/>
      <c r="C35" s="9"/>
      <c r="D35" s="12"/>
      <c r="E35" s="48">
        <f t="shared" si="2"/>
        <v>0</v>
      </c>
      <c r="F35" s="74"/>
      <c r="G35" s="72"/>
      <c r="H35" s="72"/>
      <c r="I35" s="72"/>
      <c r="J35" s="74"/>
      <c r="K35" s="73"/>
      <c r="L35" s="94"/>
    </row>
    <row r="36" spans="1:15" s="29" customFormat="1" ht="15.75" customHeight="1" thickBot="1" x14ac:dyDescent="0.3">
      <c r="A36" s="33"/>
      <c r="B36" s="30"/>
      <c r="C36" s="31" t="s">
        <v>19</v>
      </c>
      <c r="D36" s="32">
        <f>SUM(D27:D35)</f>
        <v>0</v>
      </c>
      <c r="E36" s="30"/>
      <c r="F36" s="35"/>
      <c r="G36" s="25"/>
      <c r="H36" s="26"/>
      <c r="I36" s="27"/>
      <c r="J36" s="34"/>
      <c r="K36" s="28"/>
      <c r="L36" s="35"/>
    </row>
    <row r="37" spans="1:15" s="11" customFormat="1" ht="11.25" customHeight="1" thickBot="1" x14ac:dyDescent="0.3">
      <c r="A37" s="15">
        <v>400</v>
      </c>
      <c r="B37" s="16" t="str">
        <f>IF(COUNTIF(B38:B47,"x"),"x","")</f>
        <v/>
      </c>
      <c r="C37" s="17" t="s">
        <v>72</v>
      </c>
      <c r="D37" s="18" t="s">
        <v>1</v>
      </c>
      <c r="E37" s="18" t="s">
        <v>44</v>
      </c>
      <c r="F37" s="20"/>
      <c r="G37" s="19" t="s">
        <v>48</v>
      </c>
      <c r="H37" s="18" t="s">
        <v>49</v>
      </c>
      <c r="I37" s="20" t="s">
        <v>50</v>
      </c>
      <c r="J37" s="21" t="s">
        <v>117</v>
      </c>
      <c r="K37" s="21" t="s">
        <v>46</v>
      </c>
      <c r="L37" s="22" t="s">
        <v>73</v>
      </c>
    </row>
    <row r="38" spans="1:15" ht="15.75" thickBot="1" x14ac:dyDescent="0.3">
      <c r="A38" s="13">
        <v>401</v>
      </c>
      <c r="B38" s="72"/>
      <c r="C38" s="9" t="s">
        <v>74</v>
      </c>
      <c r="D38" s="12"/>
      <c r="E38" s="48">
        <f t="shared" ref="E38:E47" si="3">IF(D38=0,0,D38/$D$48)</f>
        <v>0</v>
      </c>
      <c r="F38" s="74"/>
      <c r="G38" s="72"/>
      <c r="H38" s="72"/>
      <c r="I38" s="72"/>
      <c r="J38" s="74"/>
      <c r="K38" s="73"/>
      <c r="L38" s="94"/>
      <c r="O38" s="10"/>
    </row>
    <row r="39" spans="1:15" ht="15.75" thickBot="1" x14ac:dyDescent="0.3">
      <c r="A39" s="13">
        <v>402</v>
      </c>
      <c r="B39" s="72"/>
      <c r="C39" s="9" t="s">
        <v>75</v>
      </c>
      <c r="D39" s="12"/>
      <c r="E39" s="48">
        <f t="shared" si="3"/>
        <v>0</v>
      </c>
      <c r="F39" s="74"/>
      <c r="G39" s="72"/>
      <c r="H39" s="72"/>
      <c r="I39" s="72"/>
      <c r="J39" s="74"/>
      <c r="K39" s="73"/>
      <c r="L39" s="94"/>
    </row>
    <row r="40" spans="1:15" ht="15.75" thickBot="1" x14ac:dyDescent="0.3">
      <c r="A40" s="13">
        <v>403</v>
      </c>
      <c r="B40" s="72"/>
      <c r="C40" s="9" t="s">
        <v>76</v>
      </c>
      <c r="D40" s="12"/>
      <c r="E40" s="48">
        <f t="shared" si="3"/>
        <v>0</v>
      </c>
      <c r="F40" s="74"/>
      <c r="G40" s="72"/>
      <c r="H40" s="72"/>
      <c r="I40" s="72"/>
      <c r="J40" s="74"/>
      <c r="K40" s="73"/>
      <c r="L40" s="94"/>
    </row>
    <row r="41" spans="1:15" ht="15.75" thickBot="1" x14ac:dyDescent="0.3">
      <c r="A41" s="13">
        <v>404</v>
      </c>
      <c r="B41" s="72"/>
      <c r="C41" s="9" t="s">
        <v>77</v>
      </c>
      <c r="D41" s="12"/>
      <c r="E41" s="48">
        <f t="shared" si="3"/>
        <v>0</v>
      </c>
      <c r="F41" s="74"/>
      <c r="G41" s="72"/>
      <c r="H41" s="72"/>
      <c r="I41" s="72"/>
      <c r="J41" s="74"/>
      <c r="K41" s="73"/>
      <c r="L41" s="94"/>
    </row>
    <row r="42" spans="1:15" ht="15.75" thickBot="1" x14ac:dyDescent="0.3">
      <c r="A42" s="13">
        <v>405</v>
      </c>
      <c r="B42" s="72"/>
      <c r="C42" s="9" t="s">
        <v>78</v>
      </c>
      <c r="D42" s="12"/>
      <c r="E42" s="48">
        <f t="shared" si="3"/>
        <v>0</v>
      </c>
      <c r="F42" s="74"/>
      <c r="G42" s="72"/>
      <c r="H42" s="72"/>
      <c r="I42" s="72"/>
      <c r="J42" s="74"/>
      <c r="K42" s="73"/>
      <c r="L42" s="94"/>
    </row>
    <row r="43" spans="1:15" ht="15.75" thickBot="1" x14ac:dyDescent="0.3">
      <c r="A43" s="13">
        <v>406</v>
      </c>
      <c r="B43" s="72"/>
      <c r="C43" s="9" t="s">
        <v>79</v>
      </c>
      <c r="D43" s="12"/>
      <c r="E43" s="48">
        <f t="shared" si="3"/>
        <v>0</v>
      </c>
      <c r="F43" s="74"/>
      <c r="G43" s="72"/>
      <c r="H43" s="72"/>
      <c r="I43" s="72"/>
      <c r="J43" s="74"/>
      <c r="K43" s="73"/>
      <c r="L43" s="94"/>
    </row>
    <row r="44" spans="1:15" ht="15.75" thickBot="1" x14ac:dyDescent="0.3">
      <c r="A44" s="13">
        <v>407</v>
      </c>
      <c r="B44" s="72"/>
      <c r="C44" s="9" t="s">
        <v>80</v>
      </c>
      <c r="D44" s="12"/>
      <c r="E44" s="48">
        <f t="shared" si="3"/>
        <v>0</v>
      </c>
      <c r="F44" s="74"/>
      <c r="G44" s="72"/>
      <c r="H44" s="72"/>
      <c r="I44" s="72"/>
      <c r="J44" s="74"/>
      <c r="K44" s="73"/>
      <c r="L44" s="94"/>
    </row>
    <row r="45" spans="1:15" ht="15.75" thickBot="1" x14ac:dyDescent="0.3">
      <c r="A45" s="13">
        <v>408</v>
      </c>
      <c r="B45" s="72"/>
      <c r="C45" s="9"/>
      <c r="D45" s="12"/>
      <c r="E45" s="48">
        <f t="shared" si="3"/>
        <v>0</v>
      </c>
      <c r="F45" s="74"/>
      <c r="G45" s="72"/>
      <c r="H45" s="72"/>
      <c r="I45" s="72"/>
      <c r="J45" s="74"/>
      <c r="K45" s="73"/>
      <c r="L45" s="94"/>
    </row>
    <row r="46" spans="1:15" ht="15.75" thickBot="1" x14ac:dyDescent="0.3">
      <c r="A46" s="13">
        <v>409</v>
      </c>
      <c r="B46" s="72"/>
      <c r="C46" s="9"/>
      <c r="D46" s="12"/>
      <c r="E46" s="48">
        <f t="shared" si="3"/>
        <v>0</v>
      </c>
      <c r="F46" s="74"/>
      <c r="G46" s="72"/>
      <c r="H46" s="72"/>
      <c r="I46" s="72"/>
      <c r="J46" s="74"/>
      <c r="K46" s="73"/>
      <c r="L46" s="94"/>
    </row>
    <row r="47" spans="1:15" ht="15.75" thickBot="1" x14ac:dyDescent="0.3">
      <c r="A47" s="13">
        <v>410</v>
      </c>
      <c r="B47" s="72"/>
      <c r="C47" s="9"/>
      <c r="D47" s="12"/>
      <c r="E47" s="48">
        <f t="shared" si="3"/>
        <v>0</v>
      </c>
      <c r="F47" s="74"/>
      <c r="G47" s="72"/>
      <c r="H47" s="72"/>
      <c r="I47" s="72"/>
      <c r="J47" s="74"/>
      <c r="K47" s="73"/>
      <c r="L47" s="94"/>
    </row>
    <row r="48" spans="1:15" s="29" customFormat="1" ht="15.75" customHeight="1" thickBot="1" x14ac:dyDescent="0.3">
      <c r="A48" s="33"/>
      <c r="B48" s="30"/>
      <c r="C48" s="31" t="s">
        <v>19</v>
      </c>
      <c r="D48" s="32">
        <f>SUM(D38:D47)</f>
        <v>0</v>
      </c>
      <c r="E48" s="30"/>
      <c r="F48" s="35"/>
      <c r="G48" s="33"/>
      <c r="H48" s="34"/>
      <c r="I48" s="35"/>
      <c r="J48" s="34"/>
      <c r="K48" s="36"/>
      <c r="L48" s="35"/>
    </row>
    <row r="49" spans="1:18" s="3" customFormat="1" ht="48.75" customHeight="1" thickBot="1" x14ac:dyDescent="0.3">
      <c r="A49" s="75" t="s">
        <v>119</v>
      </c>
      <c r="B49" s="75" t="s">
        <v>120</v>
      </c>
      <c r="C49" s="46" t="s">
        <v>0</v>
      </c>
      <c r="D49" s="47" t="s">
        <v>1</v>
      </c>
      <c r="E49" s="76" t="s">
        <v>45</v>
      </c>
      <c r="F49" s="75" t="s">
        <v>135</v>
      </c>
      <c r="G49" s="45" t="s">
        <v>2</v>
      </c>
      <c r="H49" s="45" t="s">
        <v>3</v>
      </c>
      <c r="I49" s="45" t="s">
        <v>4</v>
      </c>
      <c r="J49" s="45" t="s">
        <v>47</v>
      </c>
      <c r="K49" s="45" t="s">
        <v>118</v>
      </c>
      <c r="L49" s="65" t="s">
        <v>130</v>
      </c>
      <c r="M49" s="2"/>
      <c r="N49" s="2"/>
      <c r="O49" s="2"/>
      <c r="P49" s="2"/>
      <c r="Q49" s="2"/>
      <c r="R49" s="2"/>
    </row>
    <row r="50" spans="1:18" s="11" customFormat="1" ht="11.25" customHeight="1" thickBot="1" x14ac:dyDescent="0.3">
      <c r="A50" s="15">
        <v>500</v>
      </c>
      <c r="B50" s="16" t="str">
        <f>IF(COUNTIF(B51:B66,"x"),"x","")</f>
        <v/>
      </c>
      <c r="C50" s="17" t="s">
        <v>20</v>
      </c>
      <c r="D50" s="18" t="s">
        <v>1</v>
      </c>
      <c r="E50" s="18" t="s">
        <v>44</v>
      </c>
      <c r="F50" s="20"/>
      <c r="G50" s="19" t="s">
        <v>48</v>
      </c>
      <c r="H50" s="18" t="s">
        <v>49</v>
      </c>
      <c r="I50" s="20" t="s">
        <v>50</v>
      </c>
      <c r="J50" s="21" t="s">
        <v>117</v>
      </c>
      <c r="K50" s="21" t="s">
        <v>46</v>
      </c>
      <c r="L50" s="22"/>
    </row>
    <row r="51" spans="1:18" ht="15.75" thickBot="1" x14ac:dyDescent="0.3">
      <c r="A51" s="13">
        <v>501</v>
      </c>
      <c r="B51" s="72"/>
      <c r="C51" s="9" t="s">
        <v>5</v>
      </c>
      <c r="D51" s="12"/>
      <c r="E51" s="48">
        <f t="shared" ref="E51:E66" si="4">IF(D51=0,0,D51/$D$67)</f>
        <v>0</v>
      </c>
      <c r="F51" s="74"/>
      <c r="G51" s="72"/>
      <c r="H51" s="72"/>
      <c r="I51" s="72"/>
      <c r="J51" s="74"/>
      <c r="K51" s="73"/>
      <c r="L51" s="94"/>
      <c r="O51" s="10"/>
    </row>
    <row r="52" spans="1:18" ht="15.75" thickBot="1" x14ac:dyDescent="0.3">
      <c r="A52" s="13">
        <v>502</v>
      </c>
      <c r="B52" s="72"/>
      <c r="C52" s="9" t="s">
        <v>6</v>
      </c>
      <c r="D52" s="12"/>
      <c r="E52" s="48">
        <f t="shared" si="4"/>
        <v>0</v>
      </c>
      <c r="F52" s="74"/>
      <c r="G52" s="72"/>
      <c r="H52" s="72"/>
      <c r="I52" s="72"/>
      <c r="J52" s="74"/>
      <c r="K52" s="73"/>
      <c r="L52" s="94"/>
    </row>
    <row r="53" spans="1:18" ht="15.75" thickBot="1" x14ac:dyDescent="0.3">
      <c r="A53" s="13">
        <v>503</v>
      </c>
      <c r="B53" s="72"/>
      <c r="C53" s="9" t="s">
        <v>7</v>
      </c>
      <c r="D53" s="12"/>
      <c r="E53" s="48">
        <f t="shared" si="4"/>
        <v>0</v>
      </c>
      <c r="F53" s="74"/>
      <c r="G53" s="72"/>
      <c r="H53" s="72"/>
      <c r="I53" s="72"/>
      <c r="J53" s="74"/>
      <c r="K53" s="73"/>
      <c r="L53" s="94"/>
    </row>
    <row r="54" spans="1:18" ht="15.75" thickBot="1" x14ac:dyDescent="0.3">
      <c r="A54" s="13">
        <v>504</v>
      </c>
      <c r="B54" s="72"/>
      <c r="C54" s="9" t="s">
        <v>8</v>
      </c>
      <c r="D54" s="12"/>
      <c r="E54" s="48">
        <f t="shared" si="4"/>
        <v>0</v>
      </c>
      <c r="F54" s="74"/>
      <c r="G54" s="72"/>
      <c r="H54" s="72"/>
      <c r="I54" s="72"/>
      <c r="J54" s="74"/>
      <c r="K54" s="73"/>
      <c r="L54" s="94"/>
    </row>
    <row r="55" spans="1:18" ht="15.75" thickBot="1" x14ac:dyDescent="0.3">
      <c r="A55" s="13">
        <v>505</v>
      </c>
      <c r="B55" s="72"/>
      <c r="C55" s="9" t="s">
        <v>9</v>
      </c>
      <c r="D55" s="12"/>
      <c r="E55" s="48">
        <f t="shared" si="4"/>
        <v>0</v>
      </c>
      <c r="F55" s="74"/>
      <c r="G55" s="72"/>
      <c r="H55" s="72"/>
      <c r="I55" s="72"/>
      <c r="J55" s="74"/>
      <c r="K55" s="73"/>
      <c r="L55" s="94"/>
    </row>
    <row r="56" spans="1:18" ht="15.75" thickBot="1" x14ac:dyDescent="0.3">
      <c r="A56" s="13">
        <v>506</v>
      </c>
      <c r="B56" s="72"/>
      <c r="C56" s="9" t="s">
        <v>32</v>
      </c>
      <c r="D56" s="12"/>
      <c r="E56" s="48">
        <f t="shared" si="4"/>
        <v>0</v>
      </c>
      <c r="F56" s="74"/>
      <c r="G56" s="72"/>
      <c r="H56" s="72"/>
      <c r="I56" s="72"/>
      <c r="J56" s="74"/>
      <c r="K56" s="73"/>
      <c r="L56" s="94"/>
    </row>
    <row r="57" spans="1:18" ht="15.75" thickBot="1" x14ac:dyDescent="0.3">
      <c r="A57" s="13">
        <v>507</v>
      </c>
      <c r="B57" s="72"/>
      <c r="C57" s="9" t="s">
        <v>10</v>
      </c>
      <c r="D57" s="12"/>
      <c r="E57" s="48">
        <f t="shared" si="4"/>
        <v>0</v>
      </c>
      <c r="F57" s="74"/>
      <c r="G57" s="72"/>
      <c r="H57" s="72"/>
      <c r="I57" s="72"/>
      <c r="J57" s="74"/>
      <c r="K57" s="73"/>
      <c r="L57" s="94"/>
    </row>
    <row r="58" spans="1:18" ht="15.75" thickBot="1" x14ac:dyDescent="0.3">
      <c r="A58" s="13">
        <v>508</v>
      </c>
      <c r="B58" s="72"/>
      <c r="C58" s="9" t="s">
        <v>11</v>
      </c>
      <c r="D58" s="12"/>
      <c r="E58" s="48">
        <f t="shared" si="4"/>
        <v>0</v>
      </c>
      <c r="F58" s="74"/>
      <c r="G58" s="72"/>
      <c r="H58" s="72"/>
      <c r="I58" s="72"/>
      <c r="J58" s="74"/>
      <c r="K58" s="73"/>
      <c r="L58" s="94"/>
    </row>
    <row r="59" spans="1:18" ht="15.75" thickBot="1" x14ac:dyDescent="0.3">
      <c r="A59" s="13">
        <v>509</v>
      </c>
      <c r="B59" s="72"/>
      <c r="C59" s="9" t="s">
        <v>12</v>
      </c>
      <c r="D59" s="12"/>
      <c r="E59" s="48">
        <f t="shared" si="4"/>
        <v>0</v>
      </c>
      <c r="F59" s="74"/>
      <c r="G59" s="72"/>
      <c r="H59" s="72"/>
      <c r="I59" s="72"/>
      <c r="J59" s="74"/>
      <c r="K59" s="73"/>
      <c r="L59" s="94"/>
    </row>
    <row r="60" spans="1:18" ht="15.75" thickBot="1" x14ac:dyDescent="0.3">
      <c r="A60" s="13">
        <v>510</v>
      </c>
      <c r="B60" s="72"/>
      <c r="C60" s="9" t="s">
        <v>13</v>
      </c>
      <c r="D60" s="12"/>
      <c r="E60" s="48">
        <f t="shared" si="4"/>
        <v>0</v>
      </c>
      <c r="F60" s="74"/>
      <c r="G60" s="72"/>
      <c r="H60" s="72"/>
      <c r="I60" s="72"/>
      <c r="J60" s="74"/>
      <c r="K60" s="73"/>
      <c r="L60" s="95" t="s">
        <v>131</v>
      </c>
    </row>
    <row r="61" spans="1:18" ht="15.75" thickBot="1" x14ac:dyDescent="0.3">
      <c r="A61" s="13">
        <v>511</v>
      </c>
      <c r="B61" s="72"/>
      <c r="C61" s="9" t="s">
        <v>14</v>
      </c>
      <c r="D61" s="12"/>
      <c r="E61" s="48">
        <f t="shared" si="4"/>
        <v>0</v>
      </c>
      <c r="F61" s="74"/>
      <c r="G61" s="72"/>
      <c r="H61" s="72"/>
      <c r="I61" s="72"/>
      <c r="J61" s="74"/>
      <c r="K61" s="73"/>
      <c r="L61" s="94"/>
    </row>
    <row r="62" spans="1:18" ht="15.75" thickBot="1" x14ac:dyDescent="0.3">
      <c r="A62" s="13">
        <v>512</v>
      </c>
      <c r="B62" s="72"/>
      <c r="C62" s="9" t="s">
        <v>15</v>
      </c>
      <c r="D62" s="12"/>
      <c r="E62" s="48">
        <f t="shared" si="4"/>
        <v>0</v>
      </c>
      <c r="F62" s="74"/>
      <c r="G62" s="72"/>
      <c r="H62" s="72"/>
      <c r="I62" s="72"/>
      <c r="J62" s="74"/>
      <c r="K62" s="73"/>
      <c r="L62" s="95" t="s">
        <v>132</v>
      </c>
    </row>
    <row r="63" spans="1:18" ht="15.75" thickBot="1" x14ac:dyDescent="0.3">
      <c r="A63" s="13">
        <v>513</v>
      </c>
      <c r="B63" s="72"/>
      <c r="C63" s="9" t="s">
        <v>16</v>
      </c>
      <c r="D63" s="12"/>
      <c r="E63" s="48">
        <f t="shared" si="4"/>
        <v>0</v>
      </c>
      <c r="F63" s="74"/>
      <c r="G63" s="72"/>
      <c r="H63" s="72"/>
      <c r="I63" s="72"/>
      <c r="J63" s="74"/>
      <c r="K63" s="73"/>
      <c r="L63" s="94"/>
    </row>
    <row r="64" spans="1:18" ht="15.75" thickBot="1" x14ac:dyDescent="0.3">
      <c r="A64" s="13">
        <v>514</v>
      </c>
      <c r="B64" s="72"/>
      <c r="C64" s="9" t="s">
        <v>17</v>
      </c>
      <c r="D64" s="12"/>
      <c r="E64" s="48">
        <f t="shared" si="4"/>
        <v>0</v>
      </c>
      <c r="F64" s="74"/>
      <c r="G64" s="72"/>
      <c r="H64" s="72"/>
      <c r="I64" s="72"/>
      <c r="J64" s="74"/>
      <c r="K64" s="73"/>
      <c r="L64" s="95" t="s">
        <v>133</v>
      </c>
    </row>
    <row r="65" spans="1:15" ht="15.75" thickBot="1" x14ac:dyDescent="0.3">
      <c r="A65" s="13">
        <v>515</v>
      </c>
      <c r="B65" s="72"/>
      <c r="C65" s="9" t="s">
        <v>18</v>
      </c>
      <c r="D65" s="12"/>
      <c r="E65" s="48">
        <f t="shared" si="4"/>
        <v>0</v>
      </c>
      <c r="F65" s="74"/>
      <c r="G65" s="72"/>
      <c r="H65" s="72"/>
      <c r="I65" s="72"/>
      <c r="J65" s="74"/>
      <c r="K65" s="73"/>
      <c r="L65" s="94"/>
    </row>
    <row r="66" spans="1:15" ht="15.75" thickBot="1" x14ac:dyDescent="0.3">
      <c r="A66" s="13">
        <v>516</v>
      </c>
      <c r="B66" s="72"/>
      <c r="C66" s="9"/>
      <c r="D66" s="12"/>
      <c r="E66" s="48">
        <f t="shared" si="4"/>
        <v>0</v>
      </c>
      <c r="F66" s="74"/>
      <c r="G66" s="72"/>
      <c r="H66" s="72"/>
      <c r="I66" s="72"/>
      <c r="J66" s="74"/>
      <c r="K66" s="73"/>
      <c r="L66" s="94"/>
    </row>
    <row r="67" spans="1:15" s="29" customFormat="1" ht="15.75" customHeight="1" thickBot="1" x14ac:dyDescent="0.3">
      <c r="A67" s="33"/>
      <c r="B67" s="30"/>
      <c r="C67" s="31" t="s">
        <v>19</v>
      </c>
      <c r="D67" s="32">
        <f>SUM(D51:D66)</f>
        <v>0</v>
      </c>
      <c r="E67" s="30"/>
      <c r="F67" s="35"/>
      <c r="G67" s="33"/>
      <c r="H67" s="34"/>
      <c r="I67" s="35"/>
      <c r="J67" s="34"/>
      <c r="K67" s="36"/>
      <c r="L67" s="35"/>
    </row>
    <row r="68" spans="1:15" s="11" customFormat="1" ht="11.25" customHeight="1" thickBot="1" x14ac:dyDescent="0.3">
      <c r="A68" s="15">
        <v>600</v>
      </c>
      <c r="B68" s="16" t="str">
        <f>IF(COUNTIF(B69:B82,"x"),"x","")</f>
        <v/>
      </c>
      <c r="C68" s="17" t="s">
        <v>21</v>
      </c>
      <c r="D68" s="18" t="s">
        <v>1</v>
      </c>
      <c r="E68" s="18" t="s">
        <v>44</v>
      </c>
      <c r="F68" s="20"/>
      <c r="G68" s="19" t="s">
        <v>48</v>
      </c>
      <c r="H68" s="18" t="s">
        <v>49</v>
      </c>
      <c r="I68" s="20" t="s">
        <v>50</v>
      </c>
      <c r="J68" s="21" t="s">
        <v>117</v>
      </c>
      <c r="K68" s="21" t="s">
        <v>46</v>
      </c>
      <c r="L68" s="22"/>
    </row>
    <row r="69" spans="1:15" ht="15.75" thickBot="1" x14ac:dyDescent="0.3">
      <c r="A69" s="13">
        <v>601</v>
      </c>
      <c r="B69" s="72"/>
      <c r="C69" s="9" t="s">
        <v>5</v>
      </c>
      <c r="D69" s="12"/>
      <c r="E69" s="48">
        <f t="shared" ref="E69:E82" si="5">IF(D69=0,0,D69/$D$83)</f>
        <v>0</v>
      </c>
      <c r="F69" s="74"/>
      <c r="G69" s="72"/>
      <c r="H69" s="72"/>
      <c r="I69" s="72"/>
      <c r="J69" s="74"/>
      <c r="K69" s="73"/>
      <c r="L69" s="94"/>
      <c r="O69" s="10"/>
    </row>
    <row r="70" spans="1:15" ht="15.75" thickBot="1" x14ac:dyDescent="0.3">
      <c r="A70" s="13">
        <v>602</v>
      </c>
      <c r="B70" s="72"/>
      <c r="C70" s="9" t="s">
        <v>6</v>
      </c>
      <c r="D70" s="12"/>
      <c r="E70" s="48">
        <f t="shared" si="5"/>
        <v>0</v>
      </c>
      <c r="F70" s="74"/>
      <c r="G70" s="72"/>
      <c r="H70" s="72"/>
      <c r="I70" s="72"/>
      <c r="J70" s="74"/>
      <c r="K70" s="73"/>
      <c r="L70" s="94"/>
    </row>
    <row r="71" spans="1:15" ht="15.75" thickBot="1" x14ac:dyDescent="0.3">
      <c r="A71" s="13">
        <v>603</v>
      </c>
      <c r="B71" s="72"/>
      <c r="C71" s="9" t="s">
        <v>7</v>
      </c>
      <c r="D71" s="12"/>
      <c r="E71" s="48">
        <f t="shared" si="5"/>
        <v>0</v>
      </c>
      <c r="F71" s="74"/>
      <c r="G71" s="72"/>
      <c r="H71" s="72"/>
      <c r="I71" s="72"/>
      <c r="J71" s="74"/>
      <c r="K71" s="73"/>
      <c r="L71" s="94"/>
    </row>
    <row r="72" spans="1:15" ht="15.75" thickBot="1" x14ac:dyDescent="0.3">
      <c r="A72" s="13">
        <v>604</v>
      </c>
      <c r="B72" s="72"/>
      <c r="C72" s="9" t="s">
        <v>8</v>
      </c>
      <c r="D72" s="12"/>
      <c r="E72" s="48">
        <f t="shared" si="5"/>
        <v>0</v>
      </c>
      <c r="F72" s="74"/>
      <c r="G72" s="72"/>
      <c r="H72" s="72"/>
      <c r="I72" s="72"/>
      <c r="J72" s="74"/>
      <c r="K72" s="73"/>
      <c r="L72" s="94"/>
    </row>
    <row r="73" spans="1:15" ht="15.75" thickBot="1" x14ac:dyDescent="0.3">
      <c r="A73" s="13">
        <v>605</v>
      </c>
      <c r="B73" s="72"/>
      <c r="C73" s="9" t="s">
        <v>9</v>
      </c>
      <c r="D73" s="12"/>
      <c r="E73" s="48">
        <f t="shared" si="5"/>
        <v>0</v>
      </c>
      <c r="F73" s="74"/>
      <c r="G73" s="72"/>
      <c r="H73" s="72"/>
      <c r="I73" s="72"/>
      <c r="J73" s="74"/>
      <c r="K73" s="73"/>
      <c r="L73" s="94"/>
    </row>
    <row r="74" spans="1:15" ht="15.75" thickBot="1" x14ac:dyDescent="0.3">
      <c r="A74" s="13">
        <v>606</v>
      </c>
      <c r="B74" s="72"/>
      <c r="C74" s="9" t="s">
        <v>32</v>
      </c>
      <c r="D74" s="12"/>
      <c r="E74" s="48">
        <f t="shared" si="5"/>
        <v>0</v>
      </c>
      <c r="F74" s="74"/>
      <c r="G74" s="72"/>
      <c r="H74" s="72"/>
      <c r="I74" s="72"/>
      <c r="J74" s="74"/>
      <c r="K74" s="73"/>
      <c r="L74" s="94"/>
    </row>
    <row r="75" spans="1:15" ht="15.75" thickBot="1" x14ac:dyDescent="0.3">
      <c r="A75" s="13">
        <v>607</v>
      </c>
      <c r="B75" s="72"/>
      <c r="C75" s="9" t="s">
        <v>10</v>
      </c>
      <c r="D75" s="12"/>
      <c r="E75" s="48">
        <f t="shared" si="5"/>
        <v>0</v>
      </c>
      <c r="F75" s="74"/>
      <c r="G75" s="72"/>
      <c r="H75" s="72"/>
      <c r="I75" s="72"/>
      <c r="J75" s="74"/>
      <c r="K75" s="73"/>
      <c r="L75" s="94"/>
    </row>
    <row r="76" spans="1:15" ht="15.75" thickBot="1" x14ac:dyDescent="0.3">
      <c r="A76" s="13">
        <v>608</v>
      </c>
      <c r="B76" s="72"/>
      <c r="C76" s="9" t="s">
        <v>83</v>
      </c>
      <c r="D76" s="12"/>
      <c r="E76" s="48">
        <f t="shared" si="5"/>
        <v>0</v>
      </c>
      <c r="F76" s="74"/>
      <c r="G76" s="72"/>
      <c r="H76" s="72"/>
      <c r="I76" s="72"/>
      <c r="J76" s="74"/>
      <c r="K76" s="73"/>
      <c r="L76" s="94"/>
    </row>
    <row r="77" spans="1:15" ht="15.75" thickBot="1" x14ac:dyDescent="0.3">
      <c r="A77" s="13">
        <v>609</v>
      </c>
      <c r="B77" s="72"/>
      <c r="C77" s="9" t="s">
        <v>12</v>
      </c>
      <c r="D77" s="12"/>
      <c r="E77" s="48">
        <f t="shared" si="5"/>
        <v>0</v>
      </c>
      <c r="F77" s="74"/>
      <c r="G77" s="72"/>
      <c r="H77" s="72"/>
      <c r="I77" s="72"/>
      <c r="J77" s="74"/>
      <c r="K77" s="73"/>
      <c r="L77" s="94"/>
    </row>
    <row r="78" spans="1:15" ht="15.75" thickBot="1" x14ac:dyDescent="0.3">
      <c r="A78" s="13">
        <v>610</v>
      </c>
      <c r="B78" s="72"/>
      <c r="C78" s="9" t="s">
        <v>15</v>
      </c>
      <c r="D78" s="12"/>
      <c r="E78" s="48">
        <f t="shared" si="5"/>
        <v>0</v>
      </c>
      <c r="F78" s="74"/>
      <c r="G78" s="72"/>
      <c r="H78" s="72"/>
      <c r="I78" s="72"/>
      <c r="J78" s="74"/>
      <c r="K78" s="73"/>
      <c r="L78" s="95" t="s">
        <v>132</v>
      </c>
    </row>
    <row r="79" spans="1:15" ht="15.75" thickBot="1" x14ac:dyDescent="0.3">
      <c r="A79" s="13">
        <v>611</v>
      </c>
      <c r="B79" s="72"/>
      <c r="C79" s="9" t="s">
        <v>82</v>
      </c>
      <c r="D79" s="12"/>
      <c r="E79" s="48">
        <f t="shared" si="5"/>
        <v>0</v>
      </c>
      <c r="F79" s="74"/>
      <c r="G79" s="72"/>
      <c r="H79" s="72"/>
      <c r="I79" s="72"/>
      <c r="J79" s="74"/>
      <c r="K79" s="73"/>
      <c r="L79" s="94"/>
    </row>
    <row r="80" spans="1:15" ht="15.75" thickBot="1" x14ac:dyDescent="0.3">
      <c r="A80" s="13">
        <v>612</v>
      </c>
      <c r="B80" s="72"/>
      <c r="C80" s="9" t="s">
        <v>17</v>
      </c>
      <c r="D80" s="12"/>
      <c r="E80" s="48">
        <f t="shared" si="5"/>
        <v>0</v>
      </c>
      <c r="F80" s="74"/>
      <c r="G80" s="72"/>
      <c r="H80" s="72"/>
      <c r="I80" s="72"/>
      <c r="J80" s="74"/>
      <c r="K80" s="73"/>
      <c r="L80" s="95" t="s">
        <v>133</v>
      </c>
    </row>
    <row r="81" spans="1:15" ht="15.75" thickBot="1" x14ac:dyDescent="0.3">
      <c r="A81" s="13">
        <v>613</v>
      </c>
      <c r="B81" s="72"/>
      <c r="C81" s="9" t="s">
        <v>18</v>
      </c>
      <c r="D81" s="12"/>
      <c r="E81" s="48">
        <f t="shared" si="5"/>
        <v>0</v>
      </c>
      <c r="F81" s="74"/>
      <c r="G81" s="72"/>
      <c r="H81" s="72"/>
      <c r="I81" s="72"/>
      <c r="J81" s="74"/>
      <c r="K81" s="73"/>
      <c r="L81" s="94"/>
    </row>
    <row r="82" spans="1:15" ht="15.75" thickBot="1" x14ac:dyDescent="0.3">
      <c r="A82" s="13">
        <v>614</v>
      </c>
      <c r="B82" s="72"/>
      <c r="C82" s="9"/>
      <c r="D82" s="12"/>
      <c r="E82" s="48">
        <f t="shared" si="5"/>
        <v>0</v>
      </c>
      <c r="F82" s="74"/>
      <c r="G82" s="72"/>
      <c r="H82" s="72"/>
      <c r="I82" s="72"/>
      <c r="J82" s="74"/>
      <c r="K82" s="73"/>
      <c r="L82" s="94"/>
    </row>
    <row r="83" spans="1:15" s="29" customFormat="1" ht="15.75" customHeight="1" thickBot="1" x14ac:dyDescent="0.3">
      <c r="A83" s="33"/>
      <c r="B83" s="30"/>
      <c r="C83" s="31" t="s">
        <v>19</v>
      </c>
      <c r="D83" s="32">
        <f>SUM(D69:D82)</f>
        <v>0</v>
      </c>
      <c r="E83" s="30"/>
      <c r="F83" s="35"/>
      <c r="G83" s="25"/>
      <c r="H83" s="26"/>
      <c r="I83" s="27"/>
      <c r="J83" s="34"/>
      <c r="K83" s="28"/>
      <c r="L83" s="35"/>
    </row>
    <row r="84" spans="1:15" s="11" customFormat="1" ht="11.25" customHeight="1" thickBot="1" x14ac:dyDescent="0.3">
      <c r="A84" s="15">
        <v>700</v>
      </c>
      <c r="B84" s="16" t="str">
        <f>IF(COUNTIF(B85:B98,"x"),"x","")</f>
        <v/>
      </c>
      <c r="C84" s="17" t="s">
        <v>23</v>
      </c>
      <c r="D84" s="18" t="s">
        <v>1</v>
      </c>
      <c r="E84" s="18" t="s">
        <v>44</v>
      </c>
      <c r="F84" s="20"/>
      <c r="G84" s="19" t="s">
        <v>48</v>
      </c>
      <c r="H84" s="18" t="s">
        <v>49</v>
      </c>
      <c r="I84" s="20" t="s">
        <v>50</v>
      </c>
      <c r="J84" s="21" t="s">
        <v>117</v>
      </c>
      <c r="K84" s="21" t="s">
        <v>46</v>
      </c>
      <c r="L84" s="22"/>
    </row>
    <row r="85" spans="1:15" ht="15.75" thickBot="1" x14ac:dyDescent="0.3">
      <c r="A85" s="13">
        <v>701</v>
      </c>
      <c r="B85" s="72"/>
      <c r="C85" s="9" t="s">
        <v>5</v>
      </c>
      <c r="D85" s="12"/>
      <c r="E85" s="48">
        <f t="shared" ref="E85:E98" si="6">IF(D85=0,0,D85/$D$99)</f>
        <v>0</v>
      </c>
      <c r="F85" s="74"/>
      <c r="G85" s="72"/>
      <c r="H85" s="72"/>
      <c r="I85" s="72"/>
      <c r="J85" s="74"/>
      <c r="K85" s="73"/>
      <c r="L85" s="94"/>
      <c r="O85" s="10"/>
    </row>
    <row r="86" spans="1:15" ht="15.75" thickBot="1" x14ac:dyDescent="0.3">
      <c r="A86" s="13">
        <v>702</v>
      </c>
      <c r="B86" s="72"/>
      <c r="C86" s="9" t="s">
        <v>6</v>
      </c>
      <c r="D86" s="12"/>
      <c r="E86" s="48">
        <f t="shared" si="6"/>
        <v>0</v>
      </c>
      <c r="F86" s="74"/>
      <c r="G86" s="72"/>
      <c r="H86" s="72"/>
      <c r="I86" s="72"/>
      <c r="J86" s="74"/>
      <c r="K86" s="73"/>
      <c r="L86" s="94"/>
    </row>
    <row r="87" spans="1:15" ht="15.75" thickBot="1" x14ac:dyDescent="0.3">
      <c r="A87" s="13">
        <v>703</v>
      </c>
      <c r="B87" s="72"/>
      <c r="C87" s="9" t="s">
        <v>7</v>
      </c>
      <c r="D87" s="12"/>
      <c r="E87" s="48">
        <f t="shared" si="6"/>
        <v>0</v>
      </c>
      <c r="F87" s="74"/>
      <c r="G87" s="72"/>
      <c r="H87" s="72"/>
      <c r="I87" s="72"/>
      <c r="J87" s="74"/>
      <c r="K87" s="73"/>
      <c r="L87" s="94"/>
    </row>
    <row r="88" spans="1:15" ht="15.75" thickBot="1" x14ac:dyDescent="0.3">
      <c r="A88" s="13">
        <v>704</v>
      </c>
      <c r="B88" s="72"/>
      <c r="C88" s="9" t="s">
        <v>84</v>
      </c>
      <c r="D88" s="12"/>
      <c r="E88" s="48">
        <f t="shared" si="6"/>
        <v>0</v>
      </c>
      <c r="F88" s="74"/>
      <c r="G88" s="72"/>
      <c r="H88" s="72"/>
      <c r="I88" s="72"/>
      <c r="J88" s="74"/>
      <c r="K88" s="73"/>
      <c r="L88" s="94"/>
    </row>
    <row r="89" spans="1:15" ht="15.75" thickBot="1" x14ac:dyDescent="0.3">
      <c r="A89" s="13">
        <v>705</v>
      </c>
      <c r="B89" s="72"/>
      <c r="C89" s="9" t="s">
        <v>8</v>
      </c>
      <c r="D89" s="12"/>
      <c r="E89" s="48">
        <f t="shared" si="6"/>
        <v>0</v>
      </c>
      <c r="F89" s="74"/>
      <c r="G89" s="72"/>
      <c r="H89" s="72"/>
      <c r="I89" s="72"/>
      <c r="J89" s="74"/>
      <c r="K89" s="73"/>
      <c r="L89" s="94"/>
    </row>
    <row r="90" spans="1:15" ht="15.75" thickBot="1" x14ac:dyDescent="0.3">
      <c r="A90" s="13">
        <v>706</v>
      </c>
      <c r="B90" s="72"/>
      <c r="C90" s="9" t="s">
        <v>9</v>
      </c>
      <c r="D90" s="12"/>
      <c r="E90" s="48">
        <f t="shared" si="6"/>
        <v>0</v>
      </c>
      <c r="F90" s="74"/>
      <c r="G90" s="72"/>
      <c r="H90" s="72"/>
      <c r="I90" s="72"/>
      <c r="J90" s="74"/>
      <c r="K90" s="73"/>
      <c r="L90" s="94"/>
    </row>
    <row r="91" spans="1:15" ht="15.75" thickBot="1" x14ac:dyDescent="0.3">
      <c r="A91" s="13">
        <v>707</v>
      </c>
      <c r="B91" s="72"/>
      <c r="C91" s="9" t="s">
        <v>32</v>
      </c>
      <c r="D91" s="12"/>
      <c r="E91" s="48">
        <f t="shared" si="6"/>
        <v>0</v>
      </c>
      <c r="F91" s="74"/>
      <c r="G91" s="72"/>
      <c r="H91" s="72"/>
      <c r="I91" s="72"/>
      <c r="J91" s="74"/>
      <c r="K91" s="73"/>
      <c r="L91" s="94"/>
    </row>
    <row r="92" spans="1:15" ht="15.75" thickBot="1" x14ac:dyDescent="0.3">
      <c r="A92" s="13">
        <v>708</v>
      </c>
      <c r="B92" s="72"/>
      <c r="C92" s="9" t="s">
        <v>83</v>
      </c>
      <c r="D92" s="12"/>
      <c r="E92" s="48">
        <f t="shared" si="6"/>
        <v>0</v>
      </c>
      <c r="F92" s="74"/>
      <c r="G92" s="72"/>
      <c r="H92" s="72"/>
      <c r="I92" s="72"/>
      <c r="J92" s="74"/>
      <c r="K92" s="73"/>
      <c r="L92" s="94"/>
    </row>
    <row r="93" spans="1:15" ht="15.75" thickBot="1" x14ac:dyDescent="0.3">
      <c r="A93" s="13">
        <v>709</v>
      </c>
      <c r="B93" s="72"/>
      <c r="C93" s="9" t="s">
        <v>12</v>
      </c>
      <c r="D93" s="12"/>
      <c r="E93" s="48">
        <f t="shared" si="6"/>
        <v>0</v>
      </c>
      <c r="F93" s="74"/>
      <c r="G93" s="72"/>
      <c r="H93" s="72"/>
      <c r="I93" s="72"/>
      <c r="J93" s="74"/>
      <c r="K93" s="73"/>
      <c r="L93" s="94"/>
    </row>
    <row r="94" spans="1:15" ht="15.75" thickBot="1" x14ac:dyDescent="0.3">
      <c r="A94" s="13">
        <v>710</v>
      </c>
      <c r="B94" s="72"/>
      <c r="C94" s="9" t="s">
        <v>15</v>
      </c>
      <c r="D94" s="12"/>
      <c r="E94" s="48">
        <f t="shared" si="6"/>
        <v>0</v>
      </c>
      <c r="F94" s="74"/>
      <c r="G94" s="72"/>
      <c r="H94" s="72"/>
      <c r="I94" s="72"/>
      <c r="J94" s="74"/>
      <c r="K94" s="73"/>
      <c r="L94" s="95" t="s">
        <v>132</v>
      </c>
    </row>
    <row r="95" spans="1:15" ht="15.75" thickBot="1" x14ac:dyDescent="0.3">
      <c r="A95" s="13">
        <v>711</v>
      </c>
      <c r="B95" s="72"/>
      <c r="C95" s="9" t="s">
        <v>82</v>
      </c>
      <c r="D95" s="12"/>
      <c r="E95" s="48">
        <f t="shared" si="6"/>
        <v>0</v>
      </c>
      <c r="F95" s="74"/>
      <c r="G95" s="72"/>
      <c r="H95" s="72"/>
      <c r="I95" s="72"/>
      <c r="J95" s="74"/>
      <c r="K95" s="73"/>
      <c r="L95" s="94"/>
    </row>
    <row r="96" spans="1:15" ht="15.75" thickBot="1" x14ac:dyDescent="0.3">
      <c r="A96" s="13">
        <v>712</v>
      </c>
      <c r="B96" s="72"/>
      <c r="C96" s="9" t="s">
        <v>17</v>
      </c>
      <c r="D96" s="12"/>
      <c r="E96" s="48">
        <f t="shared" si="6"/>
        <v>0</v>
      </c>
      <c r="F96" s="74"/>
      <c r="G96" s="72"/>
      <c r="H96" s="72"/>
      <c r="I96" s="72"/>
      <c r="J96" s="74"/>
      <c r="K96" s="73"/>
      <c r="L96" s="95" t="s">
        <v>133</v>
      </c>
    </row>
    <row r="97" spans="1:18" ht="15.75" thickBot="1" x14ac:dyDescent="0.3">
      <c r="A97" s="13">
        <v>713</v>
      </c>
      <c r="B97" s="72"/>
      <c r="C97" s="9" t="s">
        <v>18</v>
      </c>
      <c r="D97" s="12"/>
      <c r="E97" s="48">
        <f t="shared" si="6"/>
        <v>0</v>
      </c>
      <c r="F97" s="74"/>
      <c r="G97" s="72"/>
      <c r="H97" s="72"/>
      <c r="I97" s="72"/>
      <c r="J97" s="74"/>
      <c r="K97" s="73"/>
      <c r="L97" s="94"/>
    </row>
    <row r="98" spans="1:18" ht="15.75" thickBot="1" x14ac:dyDescent="0.3">
      <c r="A98" s="13">
        <v>714</v>
      </c>
      <c r="B98" s="72"/>
      <c r="C98" s="9"/>
      <c r="D98" s="12"/>
      <c r="E98" s="48">
        <f t="shared" si="6"/>
        <v>0</v>
      </c>
      <c r="F98" s="74"/>
      <c r="G98" s="72"/>
      <c r="H98" s="72"/>
      <c r="I98" s="72"/>
      <c r="J98" s="74"/>
      <c r="K98" s="73"/>
      <c r="L98" s="94"/>
    </row>
    <row r="99" spans="1:18" s="29" customFormat="1" ht="15.75" customHeight="1" thickBot="1" x14ac:dyDescent="0.3">
      <c r="A99" s="33"/>
      <c r="B99" s="30"/>
      <c r="C99" s="31" t="s">
        <v>19</v>
      </c>
      <c r="D99" s="32">
        <f>SUM(D85:D98)</f>
        <v>0</v>
      </c>
      <c r="E99" s="30"/>
      <c r="F99" s="35"/>
      <c r="G99" s="25"/>
      <c r="H99" s="26"/>
      <c r="I99" s="27"/>
      <c r="J99" s="34"/>
      <c r="K99" s="28"/>
      <c r="L99" s="35"/>
    </row>
    <row r="100" spans="1:18" s="3" customFormat="1" ht="48.75" customHeight="1" thickBot="1" x14ac:dyDescent="0.3">
      <c r="A100" s="75" t="s">
        <v>119</v>
      </c>
      <c r="B100" s="75" t="s">
        <v>120</v>
      </c>
      <c r="C100" s="46" t="s">
        <v>0</v>
      </c>
      <c r="D100" s="47" t="s">
        <v>1</v>
      </c>
      <c r="E100" s="76" t="s">
        <v>45</v>
      </c>
      <c r="F100" s="75" t="s">
        <v>135</v>
      </c>
      <c r="G100" s="45" t="s">
        <v>2</v>
      </c>
      <c r="H100" s="45" t="s">
        <v>3</v>
      </c>
      <c r="I100" s="45" t="s">
        <v>4</v>
      </c>
      <c r="J100" s="45" t="s">
        <v>47</v>
      </c>
      <c r="K100" s="45" t="s">
        <v>118</v>
      </c>
      <c r="L100" s="65" t="s">
        <v>130</v>
      </c>
      <c r="M100" s="2"/>
      <c r="N100" s="2"/>
      <c r="O100" s="2"/>
      <c r="P100" s="2"/>
      <c r="Q100" s="2"/>
      <c r="R100" s="2"/>
    </row>
    <row r="101" spans="1:18" s="11" customFormat="1" ht="11.25" customHeight="1" thickBot="1" x14ac:dyDescent="0.3">
      <c r="A101" s="15">
        <v>800</v>
      </c>
      <c r="B101" s="16" t="str">
        <f>IF(COUNTIF(B102:B118,"x"),"x","")</f>
        <v/>
      </c>
      <c r="C101" s="17" t="s">
        <v>24</v>
      </c>
      <c r="D101" s="18" t="s">
        <v>1</v>
      </c>
      <c r="E101" s="18" t="s">
        <v>44</v>
      </c>
      <c r="F101" s="20"/>
      <c r="G101" s="19" t="s">
        <v>48</v>
      </c>
      <c r="H101" s="18" t="s">
        <v>49</v>
      </c>
      <c r="I101" s="20" t="s">
        <v>50</v>
      </c>
      <c r="J101" s="21" t="s">
        <v>117</v>
      </c>
      <c r="K101" s="21" t="s">
        <v>46</v>
      </c>
      <c r="L101" s="22"/>
    </row>
    <row r="102" spans="1:18" ht="15.75" thickBot="1" x14ac:dyDescent="0.3">
      <c r="A102" s="13">
        <v>801</v>
      </c>
      <c r="B102" s="72"/>
      <c r="C102" s="9" t="s">
        <v>5</v>
      </c>
      <c r="D102" s="12"/>
      <c r="E102" s="48">
        <f t="shared" ref="E102:E118" si="7">IF(D102=0,0,D102/$D$119)</f>
        <v>0</v>
      </c>
      <c r="F102" s="74"/>
      <c r="G102" s="72"/>
      <c r="H102" s="72"/>
      <c r="I102" s="72"/>
      <c r="J102" s="74"/>
      <c r="K102" s="73"/>
      <c r="L102" s="94"/>
      <c r="O102" s="10"/>
    </row>
    <row r="103" spans="1:18" ht="15.75" thickBot="1" x14ac:dyDescent="0.3">
      <c r="A103" s="13">
        <v>802</v>
      </c>
      <c r="B103" s="72"/>
      <c r="C103" s="9" t="s">
        <v>6</v>
      </c>
      <c r="D103" s="12"/>
      <c r="E103" s="48">
        <f t="shared" si="7"/>
        <v>0</v>
      </c>
      <c r="F103" s="74"/>
      <c r="G103" s="72"/>
      <c r="H103" s="72"/>
      <c r="I103" s="72"/>
      <c r="J103" s="74"/>
      <c r="K103" s="73"/>
      <c r="L103" s="94"/>
    </row>
    <row r="104" spans="1:18" ht="15.75" thickBot="1" x14ac:dyDescent="0.3">
      <c r="A104" s="13">
        <v>803</v>
      </c>
      <c r="B104" s="72"/>
      <c r="C104" s="9" t="s">
        <v>7</v>
      </c>
      <c r="D104" s="12"/>
      <c r="E104" s="48">
        <f t="shared" si="7"/>
        <v>0</v>
      </c>
      <c r="F104" s="74"/>
      <c r="G104" s="72"/>
      <c r="H104" s="72"/>
      <c r="I104" s="72"/>
      <c r="J104" s="74"/>
      <c r="K104" s="73"/>
      <c r="L104" s="94"/>
    </row>
    <row r="105" spans="1:18" ht="15.75" thickBot="1" x14ac:dyDescent="0.3">
      <c r="A105" s="13">
        <v>804</v>
      </c>
      <c r="B105" s="72"/>
      <c r="C105" s="9" t="s">
        <v>84</v>
      </c>
      <c r="D105" s="12"/>
      <c r="E105" s="48">
        <f t="shared" si="7"/>
        <v>0</v>
      </c>
      <c r="F105" s="74"/>
      <c r="G105" s="72"/>
      <c r="H105" s="72"/>
      <c r="I105" s="72"/>
      <c r="J105" s="74"/>
      <c r="K105" s="73"/>
      <c r="L105" s="94"/>
    </row>
    <row r="106" spans="1:18" ht="15.75" thickBot="1" x14ac:dyDescent="0.3">
      <c r="A106" s="13">
        <v>805</v>
      </c>
      <c r="B106" s="72"/>
      <c r="C106" s="9" t="s">
        <v>8</v>
      </c>
      <c r="D106" s="12"/>
      <c r="E106" s="48">
        <f t="shared" si="7"/>
        <v>0</v>
      </c>
      <c r="F106" s="74"/>
      <c r="G106" s="72"/>
      <c r="H106" s="72"/>
      <c r="I106" s="72"/>
      <c r="J106" s="74"/>
      <c r="K106" s="73"/>
      <c r="L106" s="94"/>
    </row>
    <row r="107" spans="1:18" ht="15.75" thickBot="1" x14ac:dyDescent="0.3">
      <c r="A107" s="13">
        <v>806</v>
      </c>
      <c r="B107" s="72"/>
      <c r="C107" s="9" t="s">
        <v>9</v>
      </c>
      <c r="D107" s="12"/>
      <c r="E107" s="48">
        <f t="shared" si="7"/>
        <v>0</v>
      </c>
      <c r="F107" s="74"/>
      <c r="G107" s="72"/>
      <c r="H107" s="72"/>
      <c r="I107" s="72"/>
      <c r="J107" s="74"/>
      <c r="K107" s="73"/>
      <c r="L107" s="94"/>
    </row>
    <row r="108" spans="1:18" ht="15.75" thickBot="1" x14ac:dyDescent="0.3">
      <c r="A108" s="13">
        <v>807</v>
      </c>
      <c r="B108" s="72"/>
      <c r="C108" s="9" t="s">
        <v>32</v>
      </c>
      <c r="D108" s="12"/>
      <c r="E108" s="48">
        <f t="shared" si="7"/>
        <v>0</v>
      </c>
      <c r="F108" s="74"/>
      <c r="G108" s="72"/>
      <c r="H108" s="72"/>
      <c r="I108" s="72"/>
      <c r="J108" s="74"/>
      <c r="K108" s="73"/>
      <c r="L108" s="94"/>
    </row>
    <row r="109" spans="1:18" ht="15.75" thickBot="1" x14ac:dyDescent="0.3">
      <c r="A109" s="13">
        <v>808</v>
      </c>
      <c r="B109" s="72"/>
      <c r="C109" s="9" t="s">
        <v>83</v>
      </c>
      <c r="D109" s="12"/>
      <c r="E109" s="48">
        <f t="shared" si="7"/>
        <v>0</v>
      </c>
      <c r="F109" s="74"/>
      <c r="G109" s="72"/>
      <c r="H109" s="72"/>
      <c r="I109" s="72"/>
      <c r="J109" s="74"/>
      <c r="K109" s="73"/>
      <c r="L109" s="94"/>
    </row>
    <row r="110" spans="1:18" ht="15.75" thickBot="1" x14ac:dyDescent="0.3">
      <c r="A110" s="13">
        <v>809</v>
      </c>
      <c r="B110" s="72"/>
      <c r="C110" s="9" t="s">
        <v>12</v>
      </c>
      <c r="D110" s="12"/>
      <c r="E110" s="48">
        <f t="shared" si="7"/>
        <v>0</v>
      </c>
      <c r="F110" s="74"/>
      <c r="G110" s="72"/>
      <c r="H110" s="72"/>
      <c r="I110" s="72"/>
      <c r="J110" s="74"/>
      <c r="K110" s="73"/>
      <c r="L110" s="94"/>
    </row>
    <row r="111" spans="1:18" ht="15.75" thickBot="1" x14ac:dyDescent="0.3">
      <c r="A111" s="13">
        <v>810</v>
      </c>
      <c r="B111" s="72"/>
      <c r="C111" s="9" t="s">
        <v>15</v>
      </c>
      <c r="D111" s="12"/>
      <c r="E111" s="48">
        <f t="shared" si="7"/>
        <v>0</v>
      </c>
      <c r="F111" s="74"/>
      <c r="G111" s="72"/>
      <c r="H111" s="72"/>
      <c r="I111" s="72"/>
      <c r="J111" s="74"/>
      <c r="K111" s="73"/>
      <c r="L111" s="95" t="s">
        <v>132</v>
      </c>
    </row>
    <row r="112" spans="1:18" ht="15.75" thickBot="1" x14ac:dyDescent="0.3">
      <c r="A112" s="13">
        <v>811</v>
      </c>
      <c r="B112" s="72"/>
      <c r="C112" s="9" t="s">
        <v>82</v>
      </c>
      <c r="D112" s="12"/>
      <c r="E112" s="48">
        <f t="shared" si="7"/>
        <v>0</v>
      </c>
      <c r="F112" s="74"/>
      <c r="G112" s="72"/>
      <c r="H112" s="72"/>
      <c r="I112" s="72"/>
      <c r="J112" s="74"/>
      <c r="K112" s="73"/>
      <c r="L112" s="94"/>
    </row>
    <row r="113" spans="1:15" ht="15.75" thickBot="1" x14ac:dyDescent="0.3">
      <c r="A113" s="13">
        <v>812</v>
      </c>
      <c r="B113" s="72"/>
      <c r="C113" s="9" t="s">
        <v>17</v>
      </c>
      <c r="D113" s="12"/>
      <c r="E113" s="48">
        <f t="shared" si="7"/>
        <v>0</v>
      </c>
      <c r="F113" s="74"/>
      <c r="G113" s="72"/>
      <c r="H113" s="72"/>
      <c r="I113" s="72"/>
      <c r="J113" s="74"/>
      <c r="K113" s="73"/>
      <c r="L113" s="95" t="s">
        <v>133</v>
      </c>
    </row>
    <row r="114" spans="1:15" ht="15.75" thickBot="1" x14ac:dyDescent="0.3">
      <c r="A114" s="13">
        <v>813</v>
      </c>
      <c r="B114" s="72"/>
      <c r="C114" s="9" t="s">
        <v>18</v>
      </c>
      <c r="D114" s="12"/>
      <c r="E114" s="48">
        <f t="shared" si="7"/>
        <v>0</v>
      </c>
      <c r="F114" s="74"/>
      <c r="G114" s="72"/>
      <c r="H114" s="72"/>
      <c r="I114" s="72"/>
      <c r="J114" s="74"/>
      <c r="K114" s="73"/>
      <c r="L114" s="94"/>
    </row>
    <row r="115" spans="1:15" ht="15.75" thickBot="1" x14ac:dyDescent="0.3">
      <c r="A115" s="13">
        <v>814</v>
      </c>
      <c r="B115" s="72"/>
      <c r="C115" s="9"/>
      <c r="D115" s="12"/>
      <c r="E115" s="48">
        <f t="shared" si="7"/>
        <v>0</v>
      </c>
      <c r="F115" s="74"/>
      <c r="G115" s="72"/>
      <c r="H115" s="72"/>
      <c r="I115" s="72"/>
      <c r="J115" s="74"/>
      <c r="K115" s="73"/>
      <c r="L115" s="94"/>
    </row>
    <row r="116" spans="1:15" ht="15.75" thickBot="1" x14ac:dyDescent="0.3">
      <c r="A116" s="13">
        <v>815</v>
      </c>
      <c r="B116" s="72"/>
      <c r="C116" s="9"/>
      <c r="D116" s="12"/>
      <c r="E116" s="48">
        <f t="shared" si="7"/>
        <v>0</v>
      </c>
      <c r="F116" s="74"/>
      <c r="G116" s="72"/>
      <c r="H116" s="72"/>
      <c r="I116" s="72"/>
      <c r="J116" s="74"/>
      <c r="K116" s="73"/>
      <c r="L116" s="94"/>
    </row>
    <row r="117" spans="1:15" ht="15.75" thickBot="1" x14ac:dyDescent="0.3">
      <c r="A117" s="13">
        <v>816</v>
      </c>
      <c r="B117" s="72"/>
      <c r="C117" s="9"/>
      <c r="D117" s="12"/>
      <c r="E117" s="48">
        <f t="shared" si="7"/>
        <v>0</v>
      </c>
      <c r="F117" s="74"/>
      <c r="G117" s="72"/>
      <c r="H117" s="72"/>
      <c r="I117" s="72"/>
      <c r="J117" s="74"/>
      <c r="K117" s="73"/>
      <c r="L117" s="94"/>
    </row>
    <row r="118" spans="1:15" ht="15.75" thickBot="1" x14ac:dyDescent="0.3">
      <c r="A118" s="13">
        <v>817</v>
      </c>
      <c r="B118" s="72"/>
      <c r="C118" s="9"/>
      <c r="D118" s="12"/>
      <c r="E118" s="48">
        <f t="shared" si="7"/>
        <v>0</v>
      </c>
      <c r="F118" s="74"/>
      <c r="G118" s="72"/>
      <c r="H118" s="72"/>
      <c r="I118" s="72"/>
      <c r="J118" s="74"/>
      <c r="K118" s="73"/>
      <c r="L118" s="94"/>
    </row>
    <row r="119" spans="1:15" s="29" customFormat="1" ht="15.75" customHeight="1" thickBot="1" x14ac:dyDescent="0.3">
      <c r="A119" s="33"/>
      <c r="B119" s="30"/>
      <c r="C119" s="31" t="s">
        <v>19</v>
      </c>
      <c r="D119" s="32">
        <f>SUM(D102:D118)</f>
        <v>0</v>
      </c>
      <c r="E119" s="30"/>
      <c r="F119" s="35"/>
      <c r="G119" s="25"/>
      <c r="H119" s="26"/>
      <c r="I119" s="27"/>
      <c r="J119" s="34"/>
      <c r="K119" s="28"/>
      <c r="L119" s="35"/>
    </row>
    <row r="120" spans="1:15" s="11" customFormat="1" ht="11.25" customHeight="1" thickBot="1" x14ac:dyDescent="0.3">
      <c r="A120" s="15">
        <v>900</v>
      </c>
      <c r="B120" s="16" t="str">
        <f>IF(COUNTIF(B121:B133,"x"),"x","")</f>
        <v/>
      </c>
      <c r="C120" s="17" t="s">
        <v>87</v>
      </c>
      <c r="D120" s="18" t="s">
        <v>1</v>
      </c>
      <c r="E120" s="18" t="s">
        <v>44</v>
      </c>
      <c r="F120" s="20"/>
      <c r="G120" s="19" t="s">
        <v>48</v>
      </c>
      <c r="H120" s="18" t="s">
        <v>49</v>
      </c>
      <c r="I120" s="20" t="s">
        <v>50</v>
      </c>
      <c r="J120" s="21" t="s">
        <v>117</v>
      </c>
      <c r="K120" s="21" t="s">
        <v>46</v>
      </c>
      <c r="L120" s="22"/>
    </row>
    <row r="121" spans="1:15" ht="15.75" thickBot="1" x14ac:dyDescent="0.3">
      <c r="A121" s="13">
        <v>901</v>
      </c>
      <c r="B121" s="72"/>
      <c r="C121" s="9" t="s">
        <v>5</v>
      </c>
      <c r="D121" s="12"/>
      <c r="E121" s="48">
        <f t="shared" ref="E121:E133" si="8">IF(D121=0,0,D121/$D$134)</f>
        <v>0</v>
      </c>
      <c r="F121" s="74"/>
      <c r="G121" s="72"/>
      <c r="H121" s="72"/>
      <c r="I121" s="72"/>
      <c r="J121" s="74"/>
      <c r="K121" s="73"/>
      <c r="L121" s="94"/>
      <c r="O121" s="10"/>
    </row>
    <row r="122" spans="1:15" ht="15.75" thickBot="1" x14ac:dyDescent="0.3">
      <c r="A122" s="13">
        <v>902</v>
      </c>
      <c r="B122" s="72"/>
      <c r="C122" s="9" t="s">
        <v>6</v>
      </c>
      <c r="D122" s="12"/>
      <c r="E122" s="48">
        <f t="shared" si="8"/>
        <v>0</v>
      </c>
      <c r="F122" s="74"/>
      <c r="G122" s="72"/>
      <c r="H122" s="72"/>
      <c r="I122" s="72"/>
      <c r="J122" s="74"/>
      <c r="K122" s="73"/>
      <c r="L122" s="94"/>
    </row>
    <row r="123" spans="1:15" ht="15.75" thickBot="1" x14ac:dyDescent="0.3">
      <c r="A123" s="13">
        <v>903</v>
      </c>
      <c r="B123" s="72"/>
      <c r="C123" s="9" t="s">
        <v>7</v>
      </c>
      <c r="D123" s="12"/>
      <c r="E123" s="48">
        <f t="shared" si="8"/>
        <v>0</v>
      </c>
      <c r="F123" s="74"/>
      <c r="G123" s="72"/>
      <c r="H123" s="72"/>
      <c r="I123" s="72"/>
      <c r="J123" s="74"/>
      <c r="K123" s="73"/>
      <c r="L123" s="94"/>
    </row>
    <row r="124" spans="1:15" ht="15.75" thickBot="1" x14ac:dyDescent="0.3">
      <c r="A124" s="13">
        <v>904</v>
      </c>
      <c r="B124" s="72"/>
      <c r="C124" s="9" t="s">
        <v>8</v>
      </c>
      <c r="D124" s="12"/>
      <c r="E124" s="48">
        <f t="shared" si="8"/>
        <v>0</v>
      </c>
      <c r="F124" s="74"/>
      <c r="G124" s="72"/>
      <c r="H124" s="72"/>
      <c r="I124" s="72"/>
      <c r="J124" s="74"/>
      <c r="K124" s="73"/>
      <c r="L124" s="94"/>
    </row>
    <row r="125" spans="1:15" ht="15.75" thickBot="1" x14ac:dyDescent="0.3">
      <c r="A125" s="13">
        <v>905</v>
      </c>
      <c r="B125" s="72"/>
      <c r="C125" s="9" t="s">
        <v>9</v>
      </c>
      <c r="D125" s="12"/>
      <c r="E125" s="48">
        <f t="shared" si="8"/>
        <v>0</v>
      </c>
      <c r="F125" s="74"/>
      <c r="G125" s="72"/>
      <c r="H125" s="72"/>
      <c r="I125" s="72"/>
      <c r="J125" s="74"/>
      <c r="K125" s="73"/>
      <c r="L125" s="94"/>
    </row>
    <row r="126" spans="1:15" ht="15.75" thickBot="1" x14ac:dyDescent="0.3">
      <c r="A126" s="13">
        <v>906</v>
      </c>
      <c r="B126" s="72"/>
      <c r="C126" s="9" t="s">
        <v>32</v>
      </c>
      <c r="D126" s="12"/>
      <c r="E126" s="48">
        <f t="shared" si="8"/>
        <v>0</v>
      </c>
      <c r="F126" s="74"/>
      <c r="G126" s="72"/>
      <c r="H126" s="72"/>
      <c r="I126" s="72"/>
      <c r="J126" s="74"/>
      <c r="K126" s="73"/>
      <c r="L126" s="94"/>
    </row>
    <row r="127" spans="1:15" ht="15.75" thickBot="1" x14ac:dyDescent="0.3">
      <c r="A127" s="13">
        <v>907</v>
      </c>
      <c r="B127" s="72"/>
      <c r="C127" s="9" t="s">
        <v>83</v>
      </c>
      <c r="D127" s="12"/>
      <c r="E127" s="48">
        <f t="shared" si="8"/>
        <v>0</v>
      </c>
      <c r="F127" s="74"/>
      <c r="G127" s="72"/>
      <c r="H127" s="72"/>
      <c r="I127" s="72"/>
      <c r="J127" s="74"/>
      <c r="K127" s="73"/>
      <c r="L127" s="94"/>
    </row>
    <row r="128" spans="1:15" ht="15.75" thickBot="1" x14ac:dyDescent="0.3">
      <c r="A128" s="13">
        <v>908</v>
      </c>
      <c r="B128" s="72"/>
      <c r="C128" s="9" t="s">
        <v>12</v>
      </c>
      <c r="D128" s="12"/>
      <c r="E128" s="48">
        <f t="shared" si="8"/>
        <v>0</v>
      </c>
      <c r="F128" s="74"/>
      <c r="G128" s="72"/>
      <c r="H128" s="72"/>
      <c r="I128" s="72"/>
      <c r="J128" s="74"/>
      <c r="K128" s="73"/>
      <c r="L128" s="94"/>
    </row>
    <row r="129" spans="1:15" ht="15.75" thickBot="1" x14ac:dyDescent="0.3">
      <c r="A129" s="13">
        <v>909</v>
      </c>
      <c r="B129" s="72"/>
      <c r="C129" s="9" t="s">
        <v>15</v>
      </c>
      <c r="D129" s="12"/>
      <c r="E129" s="48">
        <f t="shared" si="8"/>
        <v>0</v>
      </c>
      <c r="F129" s="74"/>
      <c r="G129" s="72"/>
      <c r="H129" s="72"/>
      <c r="I129" s="72"/>
      <c r="J129" s="74"/>
      <c r="K129" s="73"/>
      <c r="L129" s="95" t="s">
        <v>132</v>
      </c>
    </row>
    <row r="130" spans="1:15" ht="15.75" thickBot="1" x14ac:dyDescent="0.3">
      <c r="A130" s="13">
        <v>910</v>
      </c>
      <c r="B130" s="72"/>
      <c r="C130" s="9" t="s">
        <v>82</v>
      </c>
      <c r="D130" s="12"/>
      <c r="E130" s="48">
        <f t="shared" si="8"/>
        <v>0</v>
      </c>
      <c r="F130" s="74"/>
      <c r="G130" s="72"/>
      <c r="H130" s="72"/>
      <c r="I130" s="72"/>
      <c r="J130" s="74"/>
      <c r="K130" s="73"/>
      <c r="L130" s="94"/>
    </row>
    <row r="131" spans="1:15" ht="15.75" thickBot="1" x14ac:dyDescent="0.3">
      <c r="A131" s="13">
        <v>911</v>
      </c>
      <c r="B131" s="72"/>
      <c r="C131" s="9" t="s">
        <v>17</v>
      </c>
      <c r="D131" s="12"/>
      <c r="E131" s="48">
        <f t="shared" si="8"/>
        <v>0</v>
      </c>
      <c r="F131" s="74"/>
      <c r="G131" s="72"/>
      <c r="H131" s="72"/>
      <c r="I131" s="72"/>
      <c r="J131" s="74"/>
      <c r="K131" s="73"/>
      <c r="L131" s="95" t="s">
        <v>133</v>
      </c>
    </row>
    <row r="132" spans="1:15" ht="15.75" thickBot="1" x14ac:dyDescent="0.3">
      <c r="A132" s="13">
        <v>912</v>
      </c>
      <c r="B132" s="72"/>
      <c r="C132" s="9" t="s">
        <v>18</v>
      </c>
      <c r="D132" s="12"/>
      <c r="E132" s="48">
        <f t="shared" si="8"/>
        <v>0</v>
      </c>
      <c r="F132" s="74"/>
      <c r="G132" s="72"/>
      <c r="H132" s="72"/>
      <c r="I132" s="72"/>
      <c r="J132" s="74"/>
      <c r="K132" s="73"/>
      <c r="L132" s="94"/>
    </row>
    <row r="133" spans="1:15" ht="15.75" thickBot="1" x14ac:dyDescent="0.3">
      <c r="A133" s="13">
        <v>913</v>
      </c>
      <c r="B133" s="72"/>
      <c r="C133" s="9"/>
      <c r="D133" s="12"/>
      <c r="E133" s="48">
        <f t="shared" si="8"/>
        <v>0</v>
      </c>
      <c r="F133" s="74"/>
      <c r="G133" s="72"/>
      <c r="H133" s="72"/>
      <c r="I133" s="72"/>
      <c r="J133" s="74"/>
      <c r="K133" s="73"/>
      <c r="L133" s="94"/>
    </row>
    <row r="134" spans="1:15" s="29" customFormat="1" ht="15.75" customHeight="1" thickBot="1" x14ac:dyDescent="0.3">
      <c r="A134" s="33"/>
      <c r="B134" s="30"/>
      <c r="C134" s="31" t="s">
        <v>19</v>
      </c>
      <c r="D134" s="32">
        <f>SUM(D121:D133)</f>
        <v>0</v>
      </c>
      <c r="E134" s="30"/>
      <c r="F134" s="35"/>
      <c r="G134" s="25"/>
      <c r="H134" s="26"/>
      <c r="I134" s="27"/>
      <c r="J134" s="34"/>
      <c r="K134" s="28"/>
      <c r="L134" s="35"/>
    </row>
    <row r="135" spans="1:15" s="11" customFormat="1" ht="11.25" customHeight="1" thickBot="1" x14ac:dyDescent="0.3">
      <c r="A135" s="15">
        <v>1000</v>
      </c>
      <c r="B135" s="16" t="str">
        <f>IF(COUNTIF(B136:B149,"x"),"x","")</f>
        <v/>
      </c>
      <c r="C135" s="17" t="s">
        <v>88</v>
      </c>
      <c r="D135" s="18" t="s">
        <v>1</v>
      </c>
      <c r="E135" s="18" t="s">
        <v>44</v>
      </c>
      <c r="F135" s="20"/>
      <c r="G135" s="19" t="s">
        <v>48</v>
      </c>
      <c r="H135" s="18" t="s">
        <v>49</v>
      </c>
      <c r="I135" s="20" t="s">
        <v>50</v>
      </c>
      <c r="J135" s="21" t="s">
        <v>117</v>
      </c>
      <c r="K135" s="21" t="s">
        <v>46</v>
      </c>
      <c r="L135" s="22"/>
    </row>
    <row r="136" spans="1:15" ht="15.75" thickBot="1" x14ac:dyDescent="0.3">
      <c r="A136" s="13">
        <v>1001</v>
      </c>
      <c r="B136" s="72"/>
      <c r="C136" s="9" t="s">
        <v>5</v>
      </c>
      <c r="D136" s="12"/>
      <c r="E136" s="48">
        <f t="shared" ref="E136:E149" si="9">IF(D136=0,0,D136/$D$150)</f>
        <v>0</v>
      </c>
      <c r="F136" s="74"/>
      <c r="G136" s="72"/>
      <c r="H136" s="72"/>
      <c r="I136" s="72"/>
      <c r="J136" s="74"/>
      <c r="K136" s="73"/>
      <c r="L136" s="94"/>
      <c r="O136" s="10"/>
    </row>
    <row r="137" spans="1:15" ht="15.75" thickBot="1" x14ac:dyDescent="0.3">
      <c r="A137" s="13">
        <v>1002</v>
      </c>
      <c r="B137" s="72"/>
      <c r="C137" s="9" t="s">
        <v>6</v>
      </c>
      <c r="D137" s="12"/>
      <c r="E137" s="48">
        <f t="shared" si="9"/>
        <v>0</v>
      </c>
      <c r="F137" s="74"/>
      <c r="G137" s="72"/>
      <c r="H137" s="72"/>
      <c r="I137" s="72"/>
      <c r="J137" s="74"/>
      <c r="K137" s="73"/>
      <c r="L137" s="94"/>
    </row>
    <row r="138" spans="1:15" ht="15.75" thickBot="1" x14ac:dyDescent="0.3">
      <c r="A138" s="13">
        <v>1003</v>
      </c>
      <c r="B138" s="72"/>
      <c r="C138" s="9" t="s">
        <v>7</v>
      </c>
      <c r="D138" s="12"/>
      <c r="E138" s="48">
        <f t="shared" si="9"/>
        <v>0</v>
      </c>
      <c r="F138" s="74"/>
      <c r="G138" s="72"/>
      <c r="H138" s="72"/>
      <c r="I138" s="72"/>
      <c r="J138" s="74"/>
      <c r="K138" s="73"/>
      <c r="L138" s="94"/>
    </row>
    <row r="139" spans="1:15" ht="15.75" thickBot="1" x14ac:dyDescent="0.3">
      <c r="A139" s="13">
        <v>1004</v>
      </c>
      <c r="B139" s="72"/>
      <c r="C139" s="9" t="s">
        <v>8</v>
      </c>
      <c r="D139" s="12"/>
      <c r="E139" s="48">
        <f t="shared" si="9"/>
        <v>0</v>
      </c>
      <c r="F139" s="74"/>
      <c r="G139" s="72"/>
      <c r="H139" s="72"/>
      <c r="I139" s="72"/>
      <c r="J139" s="74"/>
      <c r="K139" s="73"/>
      <c r="L139" s="94"/>
    </row>
    <row r="140" spans="1:15" ht="15.75" thickBot="1" x14ac:dyDescent="0.3">
      <c r="A140" s="13">
        <v>1005</v>
      </c>
      <c r="B140" s="72"/>
      <c r="C140" s="9" t="s">
        <v>9</v>
      </c>
      <c r="D140" s="12"/>
      <c r="E140" s="48">
        <f t="shared" si="9"/>
        <v>0</v>
      </c>
      <c r="F140" s="74"/>
      <c r="G140" s="72"/>
      <c r="H140" s="72"/>
      <c r="I140" s="72"/>
      <c r="J140" s="74"/>
      <c r="K140" s="73"/>
      <c r="L140" s="94"/>
    </row>
    <row r="141" spans="1:15" ht="15.75" thickBot="1" x14ac:dyDescent="0.3">
      <c r="A141" s="13">
        <v>1006</v>
      </c>
      <c r="B141" s="72"/>
      <c r="C141" s="9" t="s">
        <v>32</v>
      </c>
      <c r="D141" s="12"/>
      <c r="E141" s="48">
        <f t="shared" si="9"/>
        <v>0</v>
      </c>
      <c r="F141" s="74"/>
      <c r="G141" s="72"/>
      <c r="H141" s="72"/>
      <c r="I141" s="72"/>
      <c r="J141" s="74"/>
      <c r="K141" s="73"/>
      <c r="L141" s="94"/>
    </row>
    <row r="142" spans="1:15" ht="15.75" thickBot="1" x14ac:dyDescent="0.3">
      <c r="A142" s="13">
        <v>1007</v>
      </c>
      <c r="B142" s="72"/>
      <c r="C142" s="9" t="s">
        <v>83</v>
      </c>
      <c r="D142" s="12"/>
      <c r="E142" s="48">
        <f t="shared" si="9"/>
        <v>0</v>
      </c>
      <c r="F142" s="74"/>
      <c r="G142" s="72"/>
      <c r="H142" s="72"/>
      <c r="I142" s="72"/>
      <c r="J142" s="74"/>
      <c r="K142" s="73"/>
      <c r="L142" s="94"/>
    </row>
    <row r="143" spans="1:15" ht="15.75" thickBot="1" x14ac:dyDescent="0.3">
      <c r="A143" s="13">
        <v>1008</v>
      </c>
      <c r="B143" s="72"/>
      <c r="C143" s="9" t="s">
        <v>12</v>
      </c>
      <c r="D143" s="12"/>
      <c r="E143" s="48">
        <f t="shared" si="9"/>
        <v>0</v>
      </c>
      <c r="F143" s="74"/>
      <c r="G143" s="72"/>
      <c r="H143" s="72"/>
      <c r="I143" s="72"/>
      <c r="J143" s="74"/>
      <c r="K143" s="73"/>
      <c r="L143" s="94"/>
    </row>
    <row r="144" spans="1:15" ht="15.75" thickBot="1" x14ac:dyDescent="0.3">
      <c r="A144" s="13">
        <v>1009</v>
      </c>
      <c r="B144" s="72"/>
      <c r="C144" s="9" t="s">
        <v>15</v>
      </c>
      <c r="D144" s="12"/>
      <c r="E144" s="48">
        <f t="shared" si="9"/>
        <v>0</v>
      </c>
      <c r="F144" s="74"/>
      <c r="G144" s="72"/>
      <c r="H144" s="72"/>
      <c r="I144" s="72"/>
      <c r="J144" s="74"/>
      <c r="K144" s="73"/>
      <c r="L144" s="95" t="s">
        <v>132</v>
      </c>
    </row>
    <row r="145" spans="1:18" ht="15.75" thickBot="1" x14ac:dyDescent="0.3">
      <c r="A145" s="13">
        <v>1010</v>
      </c>
      <c r="B145" s="72"/>
      <c r="C145" s="9" t="s">
        <v>82</v>
      </c>
      <c r="D145" s="12"/>
      <c r="E145" s="48">
        <f t="shared" si="9"/>
        <v>0</v>
      </c>
      <c r="F145" s="74"/>
      <c r="G145" s="72"/>
      <c r="H145" s="72"/>
      <c r="I145" s="72"/>
      <c r="J145" s="74"/>
      <c r="K145" s="73"/>
      <c r="L145" s="94"/>
    </row>
    <row r="146" spans="1:18" ht="15.75" thickBot="1" x14ac:dyDescent="0.3">
      <c r="A146" s="13">
        <v>1011</v>
      </c>
      <c r="B146" s="72"/>
      <c r="C146" s="9" t="s">
        <v>17</v>
      </c>
      <c r="D146" s="12"/>
      <c r="E146" s="48">
        <f t="shared" si="9"/>
        <v>0</v>
      </c>
      <c r="F146" s="74"/>
      <c r="G146" s="72"/>
      <c r="H146" s="72"/>
      <c r="I146" s="72"/>
      <c r="J146" s="74"/>
      <c r="K146" s="73"/>
      <c r="L146" s="95" t="s">
        <v>133</v>
      </c>
    </row>
    <row r="147" spans="1:18" ht="15.75" thickBot="1" x14ac:dyDescent="0.3">
      <c r="A147" s="13">
        <v>1012</v>
      </c>
      <c r="B147" s="72"/>
      <c r="C147" s="9" t="s">
        <v>18</v>
      </c>
      <c r="D147" s="12"/>
      <c r="E147" s="48">
        <f t="shared" si="9"/>
        <v>0</v>
      </c>
      <c r="F147" s="74"/>
      <c r="G147" s="72"/>
      <c r="H147" s="72"/>
      <c r="I147" s="72"/>
      <c r="J147" s="74"/>
      <c r="K147" s="73"/>
      <c r="L147" s="94"/>
    </row>
    <row r="148" spans="1:18" ht="15.75" thickBot="1" x14ac:dyDescent="0.3">
      <c r="A148" s="13">
        <v>1013</v>
      </c>
      <c r="B148" s="72"/>
      <c r="C148" s="9"/>
      <c r="D148" s="12"/>
      <c r="E148" s="48">
        <f t="shared" si="9"/>
        <v>0</v>
      </c>
      <c r="F148" s="74"/>
      <c r="G148" s="72"/>
      <c r="H148" s="72"/>
      <c r="I148" s="72"/>
      <c r="J148" s="74"/>
      <c r="K148" s="73"/>
      <c r="L148" s="94"/>
    </row>
    <row r="149" spans="1:18" ht="15.75" thickBot="1" x14ac:dyDescent="0.3">
      <c r="A149" s="13">
        <v>1014</v>
      </c>
      <c r="B149" s="72"/>
      <c r="C149" s="9"/>
      <c r="D149" s="12"/>
      <c r="E149" s="48">
        <f t="shared" si="9"/>
        <v>0</v>
      </c>
      <c r="F149" s="74"/>
      <c r="G149" s="72"/>
      <c r="H149" s="72"/>
      <c r="I149" s="72"/>
      <c r="J149" s="74"/>
      <c r="K149" s="73"/>
      <c r="L149" s="94"/>
    </row>
    <row r="150" spans="1:18" s="29" customFormat="1" ht="15.75" customHeight="1" thickBot="1" x14ac:dyDescent="0.3">
      <c r="A150" s="33"/>
      <c r="B150" s="30"/>
      <c r="C150" s="31" t="s">
        <v>19</v>
      </c>
      <c r="D150" s="32">
        <f>SUM(D136:D149)</f>
        <v>0</v>
      </c>
      <c r="E150" s="30"/>
      <c r="F150" s="35"/>
      <c r="G150" s="25"/>
      <c r="H150" s="26"/>
      <c r="I150" s="27"/>
      <c r="J150" s="34"/>
      <c r="K150" s="28"/>
      <c r="L150" s="35"/>
    </row>
    <row r="151" spans="1:18" s="3" customFormat="1" ht="48.75" customHeight="1" thickBot="1" x14ac:dyDescent="0.3">
      <c r="A151" s="75" t="s">
        <v>119</v>
      </c>
      <c r="B151" s="75" t="s">
        <v>120</v>
      </c>
      <c r="C151" s="46" t="s">
        <v>0</v>
      </c>
      <c r="D151" s="47" t="s">
        <v>1</v>
      </c>
      <c r="E151" s="76" t="s">
        <v>45</v>
      </c>
      <c r="F151" s="75" t="s">
        <v>135</v>
      </c>
      <c r="G151" s="45" t="s">
        <v>2</v>
      </c>
      <c r="H151" s="45" t="s">
        <v>3</v>
      </c>
      <c r="I151" s="45" t="s">
        <v>4</v>
      </c>
      <c r="J151" s="45" t="s">
        <v>47</v>
      </c>
      <c r="K151" s="45" t="s">
        <v>118</v>
      </c>
      <c r="L151" s="65" t="s">
        <v>130</v>
      </c>
      <c r="M151" s="2"/>
      <c r="N151" s="2"/>
      <c r="O151" s="2"/>
      <c r="P151" s="2"/>
      <c r="Q151" s="2"/>
      <c r="R151" s="2"/>
    </row>
    <row r="152" spans="1:18" s="11" customFormat="1" ht="11.25" customHeight="1" thickBot="1" x14ac:dyDescent="0.3">
      <c r="A152" s="15">
        <v>1100</v>
      </c>
      <c r="B152" s="16" t="str">
        <f>IF(COUNTIF(B153:B168,"x"),"x","")</f>
        <v/>
      </c>
      <c r="C152" s="17" t="s">
        <v>90</v>
      </c>
      <c r="D152" s="18" t="s">
        <v>1</v>
      </c>
      <c r="E152" s="18" t="s">
        <v>44</v>
      </c>
      <c r="F152" s="20"/>
      <c r="G152" s="19" t="s">
        <v>48</v>
      </c>
      <c r="H152" s="18" t="s">
        <v>49</v>
      </c>
      <c r="I152" s="20" t="s">
        <v>50</v>
      </c>
      <c r="J152" s="21" t="s">
        <v>117</v>
      </c>
      <c r="K152" s="21" t="s">
        <v>46</v>
      </c>
      <c r="L152" s="22"/>
    </row>
    <row r="153" spans="1:18" ht="15.75" thickBot="1" x14ac:dyDescent="0.3">
      <c r="A153" s="13">
        <v>1101</v>
      </c>
      <c r="B153" s="72"/>
      <c r="C153" s="9" t="s">
        <v>5</v>
      </c>
      <c r="D153" s="12"/>
      <c r="E153" s="48">
        <f t="shared" ref="E153:E167" si="10">IF(D153=0,0,D153/$D$169)</f>
        <v>0</v>
      </c>
      <c r="F153" s="74"/>
      <c r="G153" s="72"/>
      <c r="H153" s="72"/>
      <c r="I153" s="72"/>
      <c r="J153" s="74"/>
      <c r="K153" s="73"/>
      <c r="L153" s="94"/>
      <c r="O153" s="10"/>
    </row>
    <row r="154" spans="1:18" ht="15.75" thickBot="1" x14ac:dyDescent="0.3">
      <c r="A154" s="13">
        <v>1102</v>
      </c>
      <c r="B154" s="72"/>
      <c r="C154" s="9" t="s">
        <v>6</v>
      </c>
      <c r="D154" s="12"/>
      <c r="E154" s="48">
        <f t="shared" si="10"/>
        <v>0</v>
      </c>
      <c r="F154" s="74"/>
      <c r="G154" s="72"/>
      <c r="H154" s="72"/>
      <c r="I154" s="72"/>
      <c r="J154" s="74"/>
      <c r="K154" s="73"/>
      <c r="L154" s="94"/>
    </row>
    <row r="155" spans="1:18" ht="15.75" thickBot="1" x14ac:dyDescent="0.3">
      <c r="A155" s="13">
        <v>1103</v>
      </c>
      <c r="B155" s="72"/>
      <c r="C155" s="9" t="s">
        <v>7</v>
      </c>
      <c r="D155" s="12"/>
      <c r="E155" s="48">
        <f t="shared" si="10"/>
        <v>0</v>
      </c>
      <c r="F155" s="74"/>
      <c r="G155" s="72"/>
      <c r="H155" s="72"/>
      <c r="I155" s="72"/>
      <c r="J155" s="74"/>
      <c r="K155" s="73"/>
      <c r="L155" s="94"/>
    </row>
    <row r="156" spans="1:18" ht="15.75" thickBot="1" x14ac:dyDescent="0.3">
      <c r="A156" s="13">
        <v>1104</v>
      </c>
      <c r="B156" s="72"/>
      <c r="C156" s="9" t="s">
        <v>8</v>
      </c>
      <c r="D156" s="12"/>
      <c r="E156" s="48">
        <f t="shared" si="10"/>
        <v>0</v>
      </c>
      <c r="F156" s="74"/>
      <c r="G156" s="72"/>
      <c r="H156" s="72"/>
      <c r="I156" s="72"/>
      <c r="J156" s="74"/>
      <c r="K156" s="73"/>
      <c r="L156" s="94"/>
    </row>
    <row r="157" spans="1:18" ht="15.75" thickBot="1" x14ac:dyDescent="0.3">
      <c r="A157" s="13">
        <v>1105</v>
      </c>
      <c r="B157" s="72"/>
      <c r="C157" s="9" t="s">
        <v>9</v>
      </c>
      <c r="D157" s="12"/>
      <c r="E157" s="48">
        <f t="shared" si="10"/>
        <v>0</v>
      </c>
      <c r="F157" s="74"/>
      <c r="G157" s="72"/>
      <c r="H157" s="72"/>
      <c r="I157" s="72"/>
      <c r="J157" s="74"/>
      <c r="K157" s="73"/>
      <c r="L157" s="94"/>
    </row>
    <row r="158" spans="1:18" ht="15.75" thickBot="1" x14ac:dyDescent="0.3">
      <c r="A158" s="13">
        <v>1106</v>
      </c>
      <c r="B158" s="72"/>
      <c r="C158" s="9" t="s">
        <v>10</v>
      </c>
      <c r="D158" s="12"/>
      <c r="E158" s="48">
        <f t="shared" si="10"/>
        <v>0</v>
      </c>
      <c r="F158" s="74"/>
      <c r="G158" s="72"/>
      <c r="H158" s="72"/>
      <c r="I158" s="72"/>
      <c r="J158" s="74"/>
      <c r="K158" s="73"/>
      <c r="L158" s="94"/>
    </row>
    <row r="159" spans="1:18" ht="15.75" thickBot="1" x14ac:dyDescent="0.3">
      <c r="A159" s="13">
        <v>1107</v>
      </c>
      <c r="B159" s="72"/>
      <c r="C159" s="9" t="s">
        <v>32</v>
      </c>
      <c r="D159" s="12"/>
      <c r="E159" s="48">
        <f t="shared" si="10"/>
        <v>0</v>
      </c>
      <c r="F159" s="74"/>
      <c r="G159" s="72"/>
      <c r="H159" s="72"/>
      <c r="I159" s="72"/>
      <c r="J159" s="74"/>
      <c r="K159" s="73"/>
      <c r="L159" s="94"/>
    </row>
    <row r="160" spans="1:18" ht="15.75" thickBot="1" x14ac:dyDescent="0.3">
      <c r="A160" s="13">
        <v>1108</v>
      </c>
      <c r="B160" s="72"/>
      <c r="C160" s="9" t="s">
        <v>83</v>
      </c>
      <c r="D160" s="12"/>
      <c r="E160" s="48">
        <f t="shared" si="10"/>
        <v>0</v>
      </c>
      <c r="F160" s="74"/>
      <c r="G160" s="72"/>
      <c r="H160" s="72"/>
      <c r="I160" s="72"/>
      <c r="J160" s="74"/>
      <c r="K160" s="73"/>
      <c r="L160" s="94"/>
    </row>
    <row r="161" spans="1:15" ht="15.75" thickBot="1" x14ac:dyDescent="0.3">
      <c r="A161" s="13">
        <v>1109</v>
      </c>
      <c r="B161" s="72"/>
      <c r="C161" s="9" t="s">
        <v>11</v>
      </c>
      <c r="D161" s="12"/>
      <c r="E161" s="48">
        <f t="shared" si="10"/>
        <v>0</v>
      </c>
      <c r="F161" s="74"/>
      <c r="G161" s="72"/>
      <c r="H161" s="72"/>
      <c r="I161" s="72"/>
      <c r="J161" s="74"/>
      <c r="K161" s="73"/>
      <c r="L161" s="94"/>
    </row>
    <row r="162" spans="1:15" ht="15.75" thickBot="1" x14ac:dyDescent="0.3">
      <c r="A162" s="13">
        <v>1110</v>
      </c>
      <c r="B162" s="72"/>
      <c r="C162" s="9" t="s">
        <v>12</v>
      </c>
      <c r="D162" s="12"/>
      <c r="E162" s="48">
        <f t="shared" si="10"/>
        <v>0</v>
      </c>
      <c r="F162" s="74"/>
      <c r="G162" s="72"/>
      <c r="H162" s="72"/>
      <c r="I162" s="72"/>
      <c r="J162" s="74"/>
      <c r="K162" s="73"/>
      <c r="L162" s="94"/>
    </row>
    <row r="163" spans="1:15" ht="15.75" thickBot="1" x14ac:dyDescent="0.3">
      <c r="A163" s="13">
        <v>1111</v>
      </c>
      <c r="B163" s="72"/>
      <c r="C163" s="9" t="s">
        <v>15</v>
      </c>
      <c r="D163" s="12"/>
      <c r="E163" s="48">
        <f t="shared" si="10"/>
        <v>0</v>
      </c>
      <c r="F163" s="74"/>
      <c r="G163" s="72"/>
      <c r="H163" s="72"/>
      <c r="I163" s="72"/>
      <c r="J163" s="74"/>
      <c r="K163" s="73"/>
      <c r="L163" s="95" t="s">
        <v>132</v>
      </c>
    </row>
    <row r="164" spans="1:15" ht="15.75" thickBot="1" x14ac:dyDescent="0.3">
      <c r="A164" s="13">
        <v>1112</v>
      </c>
      <c r="B164" s="72"/>
      <c r="C164" s="9" t="s">
        <v>82</v>
      </c>
      <c r="D164" s="12"/>
      <c r="E164" s="48">
        <f t="shared" si="10"/>
        <v>0</v>
      </c>
      <c r="F164" s="74"/>
      <c r="G164" s="72"/>
      <c r="H164" s="72"/>
      <c r="I164" s="72"/>
      <c r="J164" s="74"/>
      <c r="K164" s="73"/>
      <c r="L164" s="94"/>
    </row>
    <row r="165" spans="1:15" ht="15.75" thickBot="1" x14ac:dyDescent="0.3">
      <c r="A165" s="13">
        <v>1113</v>
      </c>
      <c r="B165" s="72"/>
      <c r="C165" s="9" t="s">
        <v>17</v>
      </c>
      <c r="D165" s="12"/>
      <c r="E165" s="48">
        <f t="shared" si="10"/>
        <v>0</v>
      </c>
      <c r="F165" s="74"/>
      <c r="G165" s="72"/>
      <c r="H165" s="72"/>
      <c r="I165" s="72"/>
      <c r="J165" s="74"/>
      <c r="K165" s="73"/>
      <c r="L165" s="95" t="s">
        <v>133</v>
      </c>
    </row>
    <row r="166" spans="1:15" ht="15.75" thickBot="1" x14ac:dyDescent="0.3">
      <c r="A166" s="13">
        <v>1114</v>
      </c>
      <c r="B166" s="72"/>
      <c r="C166" s="9" t="s">
        <v>14</v>
      </c>
      <c r="D166" s="12"/>
      <c r="E166" s="48">
        <f t="shared" si="10"/>
        <v>0</v>
      </c>
      <c r="F166" s="74"/>
      <c r="G166" s="72"/>
      <c r="H166" s="72"/>
      <c r="I166" s="72"/>
      <c r="J166" s="74"/>
      <c r="K166" s="73"/>
      <c r="L166" s="94"/>
    </row>
    <row r="167" spans="1:15" ht="15.75" thickBot="1" x14ac:dyDescent="0.3">
      <c r="A167" s="13">
        <v>1115</v>
      </c>
      <c r="B167" s="72"/>
      <c r="C167" s="9" t="s">
        <v>18</v>
      </c>
      <c r="D167" s="12"/>
      <c r="E167" s="48">
        <f t="shared" si="10"/>
        <v>0</v>
      </c>
      <c r="F167" s="74"/>
      <c r="G167" s="72"/>
      <c r="H167" s="72"/>
      <c r="I167" s="72"/>
      <c r="J167" s="74"/>
      <c r="K167" s="73"/>
      <c r="L167" s="94"/>
    </row>
    <row r="168" spans="1:15" ht="15.75" thickBot="1" x14ac:dyDescent="0.3">
      <c r="A168" s="13">
        <v>1116</v>
      </c>
      <c r="B168" s="72"/>
      <c r="C168" s="9"/>
      <c r="D168" s="12"/>
      <c r="E168" s="48">
        <f>IF(D168=0,0,D168/$D$169)</f>
        <v>0</v>
      </c>
      <c r="F168" s="74"/>
      <c r="G168" s="72"/>
      <c r="H168" s="72"/>
      <c r="I168" s="72"/>
      <c r="J168" s="74"/>
      <c r="K168" s="73"/>
      <c r="L168" s="94"/>
    </row>
    <row r="169" spans="1:15" s="29" customFormat="1" ht="15.75" customHeight="1" thickBot="1" x14ac:dyDescent="0.3">
      <c r="A169" s="33"/>
      <c r="B169" s="30"/>
      <c r="C169" s="31" t="s">
        <v>19</v>
      </c>
      <c r="D169" s="32">
        <f>SUM(D153:D168)</f>
        <v>0</v>
      </c>
      <c r="E169" s="30"/>
      <c r="F169" s="35"/>
      <c r="G169" s="25"/>
      <c r="H169" s="26"/>
      <c r="I169" s="27"/>
      <c r="J169" s="34"/>
      <c r="K169" s="28"/>
      <c r="L169" s="35"/>
    </row>
    <row r="170" spans="1:15" s="11" customFormat="1" ht="11.25" customHeight="1" thickBot="1" x14ac:dyDescent="0.3">
      <c r="A170" s="15">
        <v>1200</v>
      </c>
      <c r="B170" s="16" t="str">
        <f>IF(COUNTIF(B171:B185,"x"),"x","")</f>
        <v/>
      </c>
      <c r="C170" s="17" t="s">
        <v>85</v>
      </c>
      <c r="D170" s="18" t="s">
        <v>1</v>
      </c>
      <c r="E170" s="18" t="s">
        <v>44</v>
      </c>
      <c r="F170" s="20"/>
      <c r="G170" s="19" t="s">
        <v>48</v>
      </c>
      <c r="H170" s="18" t="s">
        <v>49</v>
      </c>
      <c r="I170" s="20" t="s">
        <v>50</v>
      </c>
      <c r="J170" s="21" t="s">
        <v>117</v>
      </c>
      <c r="K170" s="21" t="s">
        <v>46</v>
      </c>
      <c r="L170" s="22"/>
    </row>
    <row r="171" spans="1:15" ht="15.75" thickBot="1" x14ac:dyDescent="0.3">
      <c r="A171" s="13">
        <v>1201</v>
      </c>
      <c r="B171" s="72"/>
      <c r="C171" s="9" t="s">
        <v>5</v>
      </c>
      <c r="D171" s="12"/>
      <c r="E171" s="48">
        <f t="shared" ref="E171:E185" si="11">IF(D171=0,0,D171/$D$186)</f>
        <v>0</v>
      </c>
      <c r="F171" s="74"/>
      <c r="G171" s="72"/>
      <c r="H171" s="72"/>
      <c r="I171" s="72"/>
      <c r="J171" s="74"/>
      <c r="K171" s="73"/>
      <c r="L171" s="94"/>
      <c r="O171" s="10"/>
    </row>
    <row r="172" spans="1:15" ht="15.75" thickBot="1" x14ac:dyDescent="0.3">
      <c r="A172" s="13">
        <v>1202</v>
      </c>
      <c r="B172" s="72"/>
      <c r="C172" s="9" t="s">
        <v>6</v>
      </c>
      <c r="D172" s="12"/>
      <c r="E172" s="48">
        <f t="shared" si="11"/>
        <v>0</v>
      </c>
      <c r="F172" s="74"/>
      <c r="G172" s="72"/>
      <c r="H172" s="72"/>
      <c r="I172" s="72"/>
      <c r="J172" s="74"/>
      <c r="K172" s="73"/>
      <c r="L172" s="94"/>
    </row>
    <row r="173" spans="1:15" ht="15.75" thickBot="1" x14ac:dyDescent="0.3">
      <c r="A173" s="13">
        <v>1203</v>
      </c>
      <c r="B173" s="72"/>
      <c r="C173" s="9" t="s">
        <v>7</v>
      </c>
      <c r="D173" s="12"/>
      <c r="E173" s="48">
        <f t="shared" si="11"/>
        <v>0</v>
      </c>
      <c r="F173" s="74"/>
      <c r="G173" s="72"/>
      <c r="H173" s="72"/>
      <c r="I173" s="72"/>
      <c r="J173" s="74"/>
      <c r="K173" s="73"/>
      <c r="L173" s="94"/>
    </row>
    <row r="174" spans="1:15" ht="15.75" thickBot="1" x14ac:dyDescent="0.3">
      <c r="A174" s="13">
        <v>1204</v>
      </c>
      <c r="B174" s="72"/>
      <c r="C174" s="9" t="s">
        <v>84</v>
      </c>
      <c r="D174" s="12"/>
      <c r="E174" s="48">
        <f t="shared" si="11"/>
        <v>0</v>
      </c>
      <c r="F174" s="74"/>
      <c r="G174" s="72"/>
      <c r="H174" s="72"/>
      <c r="I174" s="72"/>
      <c r="J174" s="74"/>
      <c r="K174" s="73"/>
      <c r="L174" s="94"/>
    </row>
    <row r="175" spans="1:15" ht="15.75" thickBot="1" x14ac:dyDescent="0.3">
      <c r="A175" s="13">
        <v>1205</v>
      </c>
      <c r="B175" s="72"/>
      <c r="C175" s="9" t="s">
        <v>8</v>
      </c>
      <c r="D175" s="12"/>
      <c r="E175" s="48">
        <f t="shared" si="11"/>
        <v>0</v>
      </c>
      <c r="F175" s="74"/>
      <c r="G175" s="72"/>
      <c r="H175" s="72"/>
      <c r="I175" s="72"/>
      <c r="J175" s="74"/>
      <c r="K175" s="73"/>
      <c r="L175" s="94"/>
    </row>
    <row r="176" spans="1:15" ht="15.75" thickBot="1" x14ac:dyDescent="0.3">
      <c r="A176" s="13">
        <v>1206</v>
      </c>
      <c r="B176" s="72"/>
      <c r="C176" s="9" t="s">
        <v>9</v>
      </c>
      <c r="D176" s="12"/>
      <c r="E176" s="48">
        <f t="shared" si="11"/>
        <v>0</v>
      </c>
      <c r="F176" s="74"/>
      <c r="G176" s="72"/>
      <c r="H176" s="72"/>
      <c r="I176" s="72"/>
      <c r="J176" s="74"/>
      <c r="K176" s="73"/>
      <c r="L176" s="94"/>
    </row>
    <row r="177" spans="1:15" ht="15.75" thickBot="1" x14ac:dyDescent="0.3">
      <c r="A177" s="13">
        <v>1207</v>
      </c>
      <c r="B177" s="72"/>
      <c r="C177" s="9" t="s">
        <v>89</v>
      </c>
      <c r="D177" s="12"/>
      <c r="E177" s="48">
        <f t="shared" si="11"/>
        <v>0</v>
      </c>
      <c r="F177" s="74"/>
      <c r="G177" s="72"/>
      <c r="H177" s="72"/>
      <c r="I177" s="72"/>
      <c r="J177" s="74"/>
      <c r="K177" s="73"/>
      <c r="L177" s="94"/>
    </row>
    <row r="178" spans="1:15" ht="15.75" thickBot="1" x14ac:dyDescent="0.3">
      <c r="A178" s="13">
        <v>1208</v>
      </c>
      <c r="B178" s="72"/>
      <c r="C178" s="9" t="s">
        <v>32</v>
      </c>
      <c r="D178" s="12"/>
      <c r="E178" s="48">
        <f t="shared" si="11"/>
        <v>0</v>
      </c>
      <c r="F178" s="74"/>
      <c r="G178" s="72"/>
      <c r="H178" s="72"/>
      <c r="I178" s="72"/>
      <c r="J178" s="74"/>
      <c r="K178" s="73"/>
      <c r="L178" s="94"/>
    </row>
    <row r="179" spans="1:15" ht="15.75" thickBot="1" x14ac:dyDescent="0.3">
      <c r="A179" s="13">
        <v>1209</v>
      </c>
      <c r="B179" s="72"/>
      <c r="C179" s="9" t="s">
        <v>83</v>
      </c>
      <c r="D179" s="12"/>
      <c r="E179" s="48">
        <f t="shared" si="11"/>
        <v>0</v>
      </c>
      <c r="F179" s="74"/>
      <c r="G179" s="72"/>
      <c r="H179" s="72"/>
      <c r="I179" s="72"/>
      <c r="J179" s="74"/>
      <c r="K179" s="73"/>
      <c r="L179" s="94"/>
    </row>
    <row r="180" spans="1:15" ht="15.75" thickBot="1" x14ac:dyDescent="0.3">
      <c r="A180" s="13">
        <v>1210</v>
      </c>
      <c r="B180" s="72"/>
      <c r="C180" s="9" t="s">
        <v>12</v>
      </c>
      <c r="D180" s="12"/>
      <c r="E180" s="48">
        <f t="shared" si="11"/>
        <v>0</v>
      </c>
      <c r="F180" s="74"/>
      <c r="G180" s="72"/>
      <c r="H180" s="72"/>
      <c r="I180" s="72"/>
      <c r="J180" s="74"/>
      <c r="K180" s="73"/>
      <c r="L180" s="94"/>
    </row>
    <row r="181" spans="1:15" ht="15.75" thickBot="1" x14ac:dyDescent="0.3">
      <c r="A181" s="13">
        <v>1211</v>
      </c>
      <c r="B181" s="72"/>
      <c r="C181" s="9" t="s">
        <v>15</v>
      </c>
      <c r="D181" s="12"/>
      <c r="E181" s="48">
        <f t="shared" si="11"/>
        <v>0</v>
      </c>
      <c r="F181" s="74"/>
      <c r="G181" s="72"/>
      <c r="H181" s="72"/>
      <c r="I181" s="72"/>
      <c r="J181" s="74"/>
      <c r="K181" s="73"/>
      <c r="L181" s="95" t="s">
        <v>132</v>
      </c>
    </row>
    <row r="182" spans="1:15" ht="15.75" thickBot="1" x14ac:dyDescent="0.3">
      <c r="A182" s="13">
        <v>1212</v>
      </c>
      <c r="B182" s="72"/>
      <c r="C182" s="9" t="s">
        <v>82</v>
      </c>
      <c r="D182" s="12"/>
      <c r="E182" s="48">
        <f t="shared" si="11"/>
        <v>0</v>
      </c>
      <c r="F182" s="74"/>
      <c r="G182" s="72"/>
      <c r="H182" s="72"/>
      <c r="I182" s="72"/>
      <c r="J182" s="74"/>
      <c r="K182" s="73"/>
      <c r="L182" s="94"/>
    </row>
    <row r="183" spans="1:15" ht="15.75" thickBot="1" x14ac:dyDescent="0.3">
      <c r="A183" s="13">
        <v>1213</v>
      </c>
      <c r="B183" s="72"/>
      <c r="C183" s="9" t="s">
        <v>17</v>
      </c>
      <c r="D183" s="12"/>
      <c r="E183" s="48">
        <f t="shared" si="11"/>
        <v>0</v>
      </c>
      <c r="F183" s="74"/>
      <c r="G183" s="72"/>
      <c r="H183" s="72"/>
      <c r="I183" s="72"/>
      <c r="J183" s="74"/>
      <c r="K183" s="73"/>
      <c r="L183" s="95" t="s">
        <v>133</v>
      </c>
    </row>
    <row r="184" spans="1:15" ht="15.75" thickBot="1" x14ac:dyDescent="0.3">
      <c r="A184" s="13">
        <v>1214</v>
      </c>
      <c r="B184" s="72"/>
      <c r="C184" s="9" t="s">
        <v>18</v>
      </c>
      <c r="D184" s="12"/>
      <c r="E184" s="48">
        <f t="shared" si="11"/>
        <v>0</v>
      </c>
      <c r="F184" s="74"/>
      <c r="G184" s="72"/>
      <c r="H184" s="72"/>
      <c r="I184" s="72"/>
      <c r="J184" s="74"/>
      <c r="K184" s="73"/>
      <c r="L184" s="94"/>
    </row>
    <row r="185" spans="1:15" ht="15.75" thickBot="1" x14ac:dyDescent="0.3">
      <c r="A185" s="13">
        <v>1215</v>
      </c>
      <c r="B185" s="72"/>
      <c r="C185" s="9"/>
      <c r="D185" s="12"/>
      <c r="E185" s="48">
        <f t="shared" si="11"/>
        <v>0</v>
      </c>
      <c r="F185" s="74"/>
      <c r="G185" s="72"/>
      <c r="H185" s="72"/>
      <c r="I185" s="72"/>
      <c r="J185" s="74"/>
      <c r="K185" s="73"/>
      <c r="L185" s="94"/>
    </row>
    <row r="186" spans="1:15" s="29" customFormat="1" ht="15.75" customHeight="1" thickBot="1" x14ac:dyDescent="0.3">
      <c r="A186" s="33"/>
      <c r="B186" s="30"/>
      <c r="C186" s="31" t="s">
        <v>19</v>
      </c>
      <c r="D186" s="32">
        <f>SUM(D171:D185)</f>
        <v>0</v>
      </c>
      <c r="E186" s="30"/>
      <c r="F186" s="35"/>
      <c r="G186" s="25"/>
      <c r="H186" s="26"/>
      <c r="I186" s="27"/>
      <c r="J186" s="34"/>
      <c r="K186" s="28"/>
      <c r="L186" s="35"/>
    </row>
    <row r="187" spans="1:15" s="11" customFormat="1" ht="11.25" customHeight="1" thickBot="1" x14ac:dyDescent="0.3">
      <c r="A187" s="15">
        <v>1300</v>
      </c>
      <c r="B187" s="16" t="str">
        <f>IF(COUNTIF(B188:B201,"x"),"x","")</f>
        <v/>
      </c>
      <c r="C187" s="17" t="s">
        <v>25</v>
      </c>
      <c r="D187" s="18" t="s">
        <v>1</v>
      </c>
      <c r="E187" s="18" t="s">
        <v>44</v>
      </c>
      <c r="F187" s="20"/>
      <c r="G187" s="19" t="s">
        <v>48</v>
      </c>
      <c r="H187" s="18" t="s">
        <v>49</v>
      </c>
      <c r="I187" s="20" t="s">
        <v>50</v>
      </c>
      <c r="J187" s="21" t="s">
        <v>117</v>
      </c>
      <c r="K187" s="21" t="s">
        <v>46</v>
      </c>
      <c r="L187" s="22"/>
    </row>
    <row r="188" spans="1:15" ht="15.75" thickBot="1" x14ac:dyDescent="0.3">
      <c r="A188" s="13">
        <v>1301</v>
      </c>
      <c r="B188" s="72"/>
      <c r="C188" s="9" t="s">
        <v>5</v>
      </c>
      <c r="D188" s="12"/>
      <c r="E188" s="48">
        <f t="shared" ref="E188:E201" si="12">IF(D188=0,0,D188/$D$202)</f>
        <v>0</v>
      </c>
      <c r="F188" s="74"/>
      <c r="G188" s="72"/>
      <c r="H188" s="72"/>
      <c r="I188" s="72"/>
      <c r="J188" s="74"/>
      <c r="K188" s="73"/>
      <c r="L188" s="94"/>
      <c r="O188" s="10"/>
    </row>
    <row r="189" spans="1:15" ht="15.75" thickBot="1" x14ac:dyDescent="0.3">
      <c r="A189" s="13">
        <v>1302</v>
      </c>
      <c r="B189" s="72"/>
      <c r="C189" s="9" t="s">
        <v>6</v>
      </c>
      <c r="D189" s="12"/>
      <c r="E189" s="48">
        <f t="shared" si="12"/>
        <v>0</v>
      </c>
      <c r="F189" s="74"/>
      <c r="G189" s="72"/>
      <c r="H189" s="72"/>
      <c r="I189" s="72"/>
      <c r="J189" s="74"/>
      <c r="K189" s="73"/>
      <c r="L189" s="94"/>
    </row>
    <row r="190" spans="1:15" ht="15.75" thickBot="1" x14ac:dyDescent="0.3">
      <c r="A190" s="13">
        <v>1303</v>
      </c>
      <c r="B190" s="72"/>
      <c r="C190" s="9" t="s">
        <v>7</v>
      </c>
      <c r="D190" s="12"/>
      <c r="E190" s="48">
        <f t="shared" si="12"/>
        <v>0</v>
      </c>
      <c r="F190" s="74"/>
      <c r="G190" s="72"/>
      <c r="H190" s="72"/>
      <c r="I190" s="72"/>
      <c r="J190" s="74"/>
      <c r="K190" s="73"/>
      <c r="L190" s="94"/>
    </row>
    <row r="191" spans="1:15" ht="15.75" thickBot="1" x14ac:dyDescent="0.3">
      <c r="A191" s="13">
        <v>1304</v>
      </c>
      <c r="B191" s="72"/>
      <c r="C191" s="9" t="s">
        <v>8</v>
      </c>
      <c r="D191" s="12"/>
      <c r="E191" s="48">
        <f t="shared" si="12"/>
        <v>0</v>
      </c>
      <c r="F191" s="74"/>
      <c r="G191" s="72"/>
      <c r="H191" s="72"/>
      <c r="I191" s="72"/>
      <c r="J191" s="74"/>
      <c r="K191" s="73"/>
      <c r="L191" s="94"/>
    </row>
    <row r="192" spans="1:15" ht="15.75" thickBot="1" x14ac:dyDescent="0.3">
      <c r="A192" s="13">
        <v>1305</v>
      </c>
      <c r="B192" s="72"/>
      <c r="C192" s="9" t="s">
        <v>9</v>
      </c>
      <c r="D192" s="12"/>
      <c r="E192" s="48">
        <f t="shared" si="12"/>
        <v>0</v>
      </c>
      <c r="F192" s="74"/>
      <c r="G192" s="72"/>
      <c r="H192" s="72"/>
      <c r="I192" s="72"/>
      <c r="J192" s="74"/>
      <c r="K192" s="73"/>
      <c r="L192" s="94"/>
    </row>
    <row r="193" spans="1:18" ht="15.75" thickBot="1" x14ac:dyDescent="0.3">
      <c r="A193" s="13">
        <v>1306</v>
      </c>
      <c r="B193" s="72"/>
      <c r="C193" s="9" t="s">
        <v>89</v>
      </c>
      <c r="D193" s="12"/>
      <c r="E193" s="48">
        <f t="shared" si="12"/>
        <v>0</v>
      </c>
      <c r="F193" s="74"/>
      <c r="G193" s="72"/>
      <c r="H193" s="72"/>
      <c r="I193" s="72"/>
      <c r="J193" s="74"/>
      <c r="K193" s="73"/>
      <c r="L193" s="94"/>
    </row>
    <row r="194" spans="1:18" ht="15.75" thickBot="1" x14ac:dyDescent="0.3">
      <c r="A194" s="13">
        <v>1307</v>
      </c>
      <c r="B194" s="72"/>
      <c r="C194" s="9" t="s">
        <v>32</v>
      </c>
      <c r="D194" s="12"/>
      <c r="E194" s="48">
        <f t="shared" si="12"/>
        <v>0</v>
      </c>
      <c r="F194" s="74"/>
      <c r="G194" s="72"/>
      <c r="H194" s="72"/>
      <c r="I194" s="72"/>
      <c r="J194" s="74"/>
      <c r="K194" s="73"/>
      <c r="L194" s="94"/>
    </row>
    <row r="195" spans="1:18" ht="15.75" thickBot="1" x14ac:dyDescent="0.3">
      <c r="A195" s="13">
        <v>1308</v>
      </c>
      <c r="B195" s="72"/>
      <c r="C195" s="9" t="s">
        <v>83</v>
      </c>
      <c r="D195" s="12"/>
      <c r="E195" s="48">
        <f t="shared" si="12"/>
        <v>0</v>
      </c>
      <c r="F195" s="74"/>
      <c r="G195" s="72"/>
      <c r="H195" s="72"/>
      <c r="I195" s="72"/>
      <c r="J195" s="74"/>
      <c r="K195" s="73"/>
      <c r="L195" s="94"/>
    </row>
    <row r="196" spans="1:18" ht="15.75" thickBot="1" x14ac:dyDescent="0.3">
      <c r="A196" s="13">
        <v>1309</v>
      </c>
      <c r="B196" s="72"/>
      <c r="C196" s="9" t="s">
        <v>12</v>
      </c>
      <c r="D196" s="12"/>
      <c r="E196" s="48">
        <f t="shared" si="12"/>
        <v>0</v>
      </c>
      <c r="F196" s="74"/>
      <c r="G196" s="72"/>
      <c r="H196" s="72"/>
      <c r="I196" s="72"/>
      <c r="J196" s="74"/>
      <c r="K196" s="73"/>
      <c r="L196" s="94"/>
    </row>
    <row r="197" spans="1:18" ht="15.75" thickBot="1" x14ac:dyDescent="0.3">
      <c r="A197" s="13">
        <v>1310</v>
      </c>
      <c r="B197" s="72"/>
      <c r="C197" s="9" t="s">
        <v>15</v>
      </c>
      <c r="D197" s="12"/>
      <c r="E197" s="48">
        <f t="shared" si="12"/>
        <v>0</v>
      </c>
      <c r="F197" s="74"/>
      <c r="G197" s="72"/>
      <c r="H197" s="72"/>
      <c r="I197" s="72"/>
      <c r="J197" s="74"/>
      <c r="K197" s="73"/>
      <c r="L197" s="95" t="s">
        <v>132</v>
      </c>
    </row>
    <row r="198" spans="1:18" ht="15.75" thickBot="1" x14ac:dyDescent="0.3">
      <c r="A198" s="13">
        <v>1311</v>
      </c>
      <c r="B198" s="72"/>
      <c r="C198" s="9" t="s">
        <v>82</v>
      </c>
      <c r="D198" s="12"/>
      <c r="E198" s="48">
        <f t="shared" si="12"/>
        <v>0</v>
      </c>
      <c r="F198" s="74"/>
      <c r="G198" s="72"/>
      <c r="H198" s="72"/>
      <c r="I198" s="72"/>
      <c r="J198" s="74"/>
      <c r="K198" s="73"/>
      <c r="L198" s="94"/>
    </row>
    <row r="199" spans="1:18" ht="15.75" thickBot="1" x14ac:dyDescent="0.3">
      <c r="A199" s="13">
        <v>1312</v>
      </c>
      <c r="B199" s="72"/>
      <c r="C199" s="9" t="s">
        <v>17</v>
      </c>
      <c r="D199" s="12"/>
      <c r="E199" s="48">
        <f t="shared" si="12"/>
        <v>0</v>
      </c>
      <c r="F199" s="74"/>
      <c r="G199" s="72"/>
      <c r="H199" s="72"/>
      <c r="I199" s="72"/>
      <c r="J199" s="74"/>
      <c r="K199" s="73"/>
      <c r="L199" s="95" t="s">
        <v>133</v>
      </c>
    </row>
    <row r="200" spans="1:18" ht="15.75" thickBot="1" x14ac:dyDescent="0.3">
      <c r="A200" s="13">
        <v>1313</v>
      </c>
      <c r="B200" s="72"/>
      <c r="C200" s="9" t="s">
        <v>18</v>
      </c>
      <c r="D200" s="12"/>
      <c r="E200" s="48">
        <f t="shared" si="12"/>
        <v>0</v>
      </c>
      <c r="F200" s="74"/>
      <c r="G200" s="72"/>
      <c r="H200" s="72"/>
      <c r="I200" s="72"/>
      <c r="J200" s="74"/>
      <c r="K200" s="73"/>
      <c r="L200" s="94"/>
    </row>
    <row r="201" spans="1:18" ht="15.75" thickBot="1" x14ac:dyDescent="0.3">
      <c r="A201" s="13">
        <v>1314</v>
      </c>
      <c r="B201" s="72"/>
      <c r="C201" s="9"/>
      <c r="D201" s="12"/>
      <c r="E201" s="48">
        <f t="shared" si="12"/>
        <v>0</v>
      </c>
      <c r="F201" s="74"/>
      <c r="G201" s="72"/>
      <c r="H201" s="72"/>
      <c r="I201" s="72"/>
      <c r="J201" s="74"/>
      <c r="K201" s="73"/>
      <c r="L201" s="94"/>
    </row>
    <row r="202" spans="1:18" s="29" customFormat="1" ht="15.75" customHeight="1" thickBot="1" x14ac:dyDescent="0.3">
      <c r="A202" s="33"/>
      <c r="B202" s="30"/>
      <c r="C202" s="31" t="s">
        <v>19</v>
      </c>
      <c r="D202" s="32">
        <f>SUM(D188:D201)</f>
        <v>0</v>
      </c>
      <c r="E202" s="30"/>
      <c r="F202" s="35"/>
      <c r="G202" s="25"/>
      <c r="H202" s="26"/>
      <c r="I202" s="27"/>
      <c r="J202" s="34"/>
      <c r="K202" s="28"/>
      <c r="L202" s="35"/>
    </row>
    <row r="203" spans="1:18" s="3" customFormat="1" ht="48.75" customHeight="1" thickBot="1" x14ac:dyDescent="0.3">
      <c r="A203" s="75" t="s">
        <v>119</v>
      </c>
      <c r="B203" s="75" t="s">
        <v>120</v>
      </c>
      <c r="C203" s="46" t="s">
        <v>0</v>
      </c>
      <c r="D203" s="47" t="s">
        <v>1</v>
      </c>
      <c r="E203" s="76" t="s">
        <v>45</v>
      </c>
      <c r="F203" s="75" t="s">
        <v>135</v>
      </c>
      <c r="G203" s="45" t="s">
        <v>2</v>
      </c>
      <c r="H203" s="45" t="s">
        <v>3</v>
      </c>
      <c r="I203" s="45" t="s">
        <v>4</v>
      </c>
      <c r="J203" s="45" t="s">
        <v>47</v>
      </c>
      <c r="K203" s="45" t="s">
        <v>118</v>
      </c>
      <c r="L203" s="65" t="s">
        <v>130</v>
      </c>
      <c r="M203" s="2"/>
      <c r="N203" s="2"/>
      <c r="O203" s="2"/>
      <c r="P203" s="2"/>
      <c r="Q203" s="2"/>
      <c r="R203" s="2"/>
    </row>
    <row r="204" spans="1:18" s="11" customFormat="1" ht="11.25" customHeight="1" thickBot="1" x14ac:dyDescent="0.3">
      <c r="A204" s="15">
        <v>1400</v>
      </c>
      <c r="B204" s="16" t="str">
        <f>IF(COUNTIF(B205:B218,"x"),"x","")</f>
        <v/>
      </c>
      <c r="C204" s="17" t="s">
        <v>26</v>
      </c>
      <c r="D204" s="18" t="s">
        <v>1</v>
      </c>
      <c r="E204" s="18" t="s">
        <v>44</v>
      </c>
      <c r="F204" s="20"/>
      <c r="G204" s="19" t="s">
        <v>48</v>
      </c>
      <c r="H204" s="18" t="s">
        <v>49</v>
      </c>
      <c r="I204" s="20" t="s">
        <v>50</v>
      </c>
      <c r="J204" s="21" t="s">
        <v>117</v>
      </c>
      <c r="K204" s="21" t="s">
        <v>46</v>
      </c>
      <c r="L204" s="22"/>
    </row>
    <row r="205" spans="1:18" ht="15.75" thickBot="1" x14ac:dyDescent="0.3">
      <c r="A205" s="13">
        <v>1401</v>
      </c>
      <c r="B205" s="72"/>
      <c r="C205" s="9" t="s">
        <v>5</v>
      </c>
      <c r="D205" s="12"/>
      <c r="E205" s="48">
        <f t="shared" ref="E205:E218" si="13">IF(D205=0,0,D205/$D$219)</f>
        <v>0</v>
      </c>
      <c r="F205" s="74"/>
      <c r="G205" s="72"/>
      <c r="H205" s="72"/>
      <c r="I205" s="72"/>
      <c r="J205" s="74"/>
      <c r="K205" s="73"/>
      <c r="L205" s="94"/>
      <c r="O205" s="10"/>
    </row>
    <row r="206" spans="1:18" ht="15.75" thickBot="1" x14ac:dyDescent="0.3">
      <c r="A206" s="13">
        <v>1402</v>
      </c>
      <c r="B206" s="72"/>
      <c r="C206" s="9" t="s">
        <v>6</v>
      </c>
      <c r="D206" s="12"/>
      <c r="E206" s="48">
        <f t="shared" si="13"/>
        <v>0</v>
      </c>
      <c r="F206" s="74"/>
      <c r="G206" s="72"/>
      <c r="H206" s="72"/>
      <c r="I206" s="72"/>
      <c r="J206" s="74"/>
      <c r="K206" s="73"/>
      <c r="L206" s="94"/>
    </row>
    <row r="207" spans="1:18" ht="15.75" thickBot="1" x14ac:dyDescent="0.3">
      <c r="A207" s="13">
        <v>1403</v>
      </c>
      <c r="B207" s="72"/>
      <c r="C207" s="9" t="s">
        <v>7</v>
      </c>
      <c r="D207" s="12"/>
      <c r="E207" s="48">
        <f t="shared" si="13"/>
        <v>0</v>
      </c>
      <c r="F207" s="74"/>
      <c r="G207" s="72"/>
      <c r="H207" s="72"/>
      <c r="I207" s="72"/>
      <c r="J207" s="74"/>
      <c r="K207" s="73"/>
      <c r="L207" s="94"/>
    </row>
    <row r="208" spans="1:18" ht="15.75" thickBot="1" x14ac:dyDescent="0.3">
      <c r="A208" s="13">
        <v>1404</v>
      </c>
      <c r="B208" s="72"/>
      <c r="C208" s="9" t="s">
        <v>8</v>
      </c>
      <c r="D208" s="12"/>
      <c r="E208" s="48">
        <f t="shared" si="13"/>
        <v>0</v>
      </c>
      <c r="F208" s="74"/>
      <c r="G208" s="72"/>
      <c r="H208" s="72"/>
      <c r="I208" s="72"/>
      <c r="J208" s="74"/>
      <c r="K208" s="73"/>
      <c r="L208" s="94"/>
    </row>
    <row r="209" spans="1:15" ht="15.75" thickBot="1" x14ac:dyDescent="0.3">
      <c r="A209" s="13">
        <v>1405</v>
      </c>
      <c r="B209" s="72"/>
      <c r="C209" s="9" t="s">
        <v>9</v>
      </c>
      <c r="D209" s="12"/>
      <c r="E209" s="48">
        <f t="shared" si="13"/>
        <v>0</v>
      </c>
      <c r="F209" s="74"/>
      <c r="G209" s="72"/>
      <c r="H209" s="72"/>
      <c r="I209" s="72"/>
      <c r="J209" s="74"/>
      <c r="K209" s="73"/>
      <c r="L209" s="94"/>
    </row>
    <row r="210" spans="1:15" ht="15.75" thickBot="1" x14ac:dyDescent="0.3">
      <c r="A210" s="13">
        <v>1406</v>
      </c>
      <c r="B210" s="72"/>
      <c r="C210" s="9" t="s">
        <v>89</v>
      </c>
      <c r="D210" s="12"/>
      <c r="E210" s="48">
        <f t="shared" si="13"/>
        <v>0</v>
      </c>
      <c r="F210" s="74"/>
      <c r="G210" s="72"/>
      <c r="H210" s="72"/>
      <c r="I210" s="72"/>
      <c r="J210" s="74"/>
      <c r="K210" s="73"/>
      <c r="L210" s="94"/>
    </row>
    <row r="211" spans="1:15" ht="15.75" thickBot="1" x14ac:dyDescent="0.3">
      <c r="A211" s="13">
        <v>1407</v>
      </c>
      <c r="B211" s="72"/>
      <c r="C211" s="9" t="s">
        <v>32</v>
      </c>
      <c r="D211" s="12"/>
      <c r="E211" s="48">
        <f t="shared" si="13"/>
        <v>0</v>
      </c>
      <c r="F211" s="74"/>
      <c r="G211" s="72"/>
      <c r="H211" s="72"/>
      <c r="I211" s="72"/>
      <c r="J211" s="74"/>
      <c r="K211" s="73"/>
      <c r="L211" s="94"/>
    </row>
    <row r="212" spans="1:15" ht="15.75" thickBot="1" x14ac:dyDescent="0.3">
      <c r="A212" s="13">
        <v>1408</v>
      </c>
      <c r="B212" s="72"/>
      <c r="C212" s="9" t="s">
        <v>83</v>
      </c>
      <c r="D212" s="12"/>
      <c r="E212" s="48">
        <f t="shared" si="13"/>
        <v>0</v>
      </c>
      <c r="F212" s="74"/>
      <c r="G212" s="72"/>
      <c r="H212" s="72"/>
      <c r="I212" s="72"/>
      <c r="J212" s="74"/>
      <c r="K212" s="73"/>
      <c r="L212" s="94"/>
    </row>
    <row r="213" spans="1:15" ht="15.75" thickBot="1" x14ac:dyDescent="0.3">
      <c r="A213" s="13">
        <v>1409</v>
      </c>
      <c r="B213" s="72"/>
      <c r="C213" s="9" t="s">
        <v>12</v>
      </c>
      <c r="D213" s="12"/>
      <c r="E213" s="48">
        <f t="shared" si="13"/>
        <v>0</v>
      </c>
      <c r="F213" s="74"/>
      <c r="G213" s="72"/>
      <c r="H213" s="72"/>
      <c r="I213" s="72"/>
      <c r="J213" s="74"/>
      <c r="K213" s="73"/>
      <c r="L213" s="94"/>
    </row>
    <row r="214" spans="1:15" ht="15.75" thickBot="1" x14ac:dyDescent="0.3">
      <c r="A214" s="13">
        <v>1410</v>
      </c>
      <c r="B214" s="72"/>
      <c r="C214" s="9" t="s">
        <v>15</v>
      </c>
      <c r="D214" s="12"/>
      <c r="E214" s="48">
        <f t="shared" si="13"/>
        <v>0</v>
      </c>
      <c r="F214" s="74"/>
      <c r="G214" s="72"/>
      <c r="H214" s="72"/>
      <c r="I214" s="72"/>
      <c r="J214" s="74"/>
      <c r="K214" s="73"/>
      <c r="L214" s="95" t="s">
        <v>132</v>
      </c>
    </row>
    <row r="215" spans="1:15" ht="15.75" thickBot="1" x14ac:dyDescent="0.3">
      <c r="A215" s="13">
        <v>1411</v>
      </c>
      <c r="B215" s="72"/>
      <c r="C215" s="9" t="s">
        <v>82</v>
      </c>
      <c r="D215" s="12"/>
      <c r="E215" s="48">
        <f t="shared" si="13"/>
        <v>0</v>
      </c>
      <c r="F215" s="74"/>
      <c r="G215" s="72"/>
      <c r="H215" s="72"/>
      <c r="I215" s="72"/>
      <c r="J215" s="74"/>
      <c r="K215" s="73"/>
      <c r="L215" s="94"/>
    </row>
    <row r="216" spans="1:15" ht="15.75" thickBot="1" x14ac:dyDescent="0.3">
      <c r="A216" s="13">
        <v>1412</v>
      </c>
      <c r="B216" s="72"/>
      <c r="C216" s="9" t="s">
        <v>17</v>
      </c>
      <c r="D216" s="12"/>
      <c r="E216" s="48">
        <f t="shared" si="13"/>
        <v>0</v>
      </c>
      <c r="F216" s="74"/>
      <c r="G216" s="72"/>
      <c r="H216" s="72"/>
      <c r="I216" s="72"/>
      <c r="J216" s="74"/>
      <c r="K216" s="73"/>
      <c r="L216" s="95" t="s">
        <v>133</v>
      </c>
    </row>
    <row r="217" spans="1:15" ht="15.75" thickBot="1" x14ac:dyDescent="0.3">
      <c r="A217" s="13">
        <v>1413</v>
      </c>
      <c r="B217" s="72"/>
      <c r="C217" s="9" t="s">
        <v>18</v>
      </c>
      <c r="D217" s="12"/>
      <c r="E217" s="48">
        <f t="shared" si="13"/>
        <v>0</v>
      </c>
      <c r="F217" s="74"/>
      <c r="G217" s="72"/>
      <c r="H217" s="72"/>
      <c r="I217" s="72"/>
      <c r="J217" s="74"/>
      <c r="K217" s="73"/>
      <c r="L217" s="94"/>
    </row>
    <row r="218" spans="1:15" ht="15.75" thickBot="1" x14ac:dyDescent="0.3">
      <c r="A218" s="13">
        <v>1414</v>
      </c>
      <c r="B218" s="72"/>
      <c r="C218" s="9"/>
      <c r="D218" s="12"/>
      <c r="E218" s="48">
        <f t="shared" si="13"/>
        <v>0</v>
      </c>
      <c r="F218" s="74"/>
      <c r="G218" s="72"/>
      <c r="H218" s="72"/>
      <c r="I218" s="72"/>
      <c r="J218" s="74"/>
      <c r="K218" s="73"/>
      <c r="L218" s="94"/>
    </row>
    <row r="219" spans="1:15" s="29" customFormat="1" ht="15.75" customHeight="1" thickBot="1" x14ac:dyDescent="0.3">
      <c r="A219" s="33"/>
      <c r="B219" s="30"/>
      <c r="C219" s="31" t="s">
        <v>19</v>
      </c>
      <c r="D219" s="32">
        <f>SUM(D205:D218)</f>
        <v>0</v>
      </c>
      <c r="E219" s="30"/>
      <c r="F219" s="35"/>
      <c r="G219" s="25"/>
      <c r="H219" s="26"/>
      <c r="I219" s="27"/>
      <c r="J219" s="34"/>
      <c r="K219" s="28"/>
      <c r="L219" s="35"/>
    </row>
    <row r="220" spans="1:15" s="11" customFormat="1" ht="11.25" customHeight="1" thickBot="1" x14ac:dyDescent="0.3">
      <c r="A220" s="15">
        <v>1500</v>
      </c>
      <c r="B220" s="16" t="str">
        <f>IF(COUNTIF(B221:B234,"x"),"x","")</f>
        <v/>
      </c>
      <c r="C220" s="17" t="s">
        <v>86</v>
      </c>
      <c r="D220" s="18" t="s">
        <v>1</v>
      </c>
      <c r="E220" s="18" t="s">
        <v>44</v>
      </c>
      <c r="F220" s="20"/>
      <c r="G220" s="19" t="s">
        <v>48</v>
      </c>
      <c r="H220" s="18" t="s">
        <v>49</v>
      </c>
      <c r="I220" s="20" t="s">
        <v>50</v>
      </c>
      <c r="J220" s="21" t="s">
        <v>117</v>
      </c>
      <c r="K220" s="21" t="s">
        <v>46</v>
      </c>
      <c r="L220" s="22"/>
    </row>
    <row r="221" spans="1:15" ht="15.75" thickBot="1" x14ac:dyDescent="0.3">
      <c r="A221" s="13">
        <v>1501</v>
      </c>
      <c r="B221" s="72"/>
      <c r="C221" s="9" t="s">
        <v>5</v>
      </c>
      <c r="D221" s="12"/>
      <c r="E221" s="48">
        <f t="shared" ref="E221:E234" si="14">IF(D221=0,0,D221/$D$235)</f>
        <v>0</v>
      </c>
      <c r="F221" s="74"/>
      <c r="G221" s="72"/>
      <c r="H221" s="72"/>
      <c r="I221" s="72"/>
      <c r="J221" s="74"/>
      <c r="K221" s="73"/>
      <c r="L221" s="94"/>
      <c r="O221" s="10"/>
    </row>
    <row r="222" spans="1:15" ht="15.75" thickBot="1" x14ac:dyDescent="0.3">
      <c r="A222" s="13">
        <v>1502</v>
      </c>
      <c r="B222" s="72"/>
      <c r="C222" s="9" t="s">
        <v>6</v>
      </c>
      <c r="D222" s="12"/>
      <c r="E222" s="48">
        <f t="shared" si="14"/>
        <v>0</v>
      </c>
      <c r="F222" s="74"/>
      <c r="G222" s="72"/>
      <c r="H222" s="72"/>
      <c r="I222" s="72"/>
      <c r="J222" s="74"/>
      <c r="K222" s="73"/>
      <c r="L222" s="94"/>
    </row>
    <row r="223" spans="1:15" ht="15.75" thickBot="1" x14ac:dyDescent="0.3">
      <c r="A223" s="13">
        <v>1503</v>
      </c>
      <c r="B223" s="72"/>
      <c r="C223" s="9" t="s">
        <v>7</v>
      </c>
      <c r="D223" s="12"/>
      <c r="E223" s="48">
        <f t="shared" si="14"/>
        <v>0</v>
      </c>
      <c r="F223" s="74"/>
      <c r="G223" s="72"/>
      <c r="H223" s="72"/>
      <c r="I223" s="72"/>
      <c r="J223" s="74"/>
      <c r="K223" s="73"/>
      <c r="L223" s="94"/>
    </row>
    <row r="224" spans="1:15" ht="15.75" thickBot="1" x14ac:dyDescent="0.3">
      <c r="A224" s="13">
        <v>1504</v>
      </c>
      <c r="B224" s="72"/>
      <c r="C224" s="9" t="s">
        <v>8</v>
      </c>
      <c r="D224" s="12"/>
      <c r="E224" s="48">
        <f t="shared" si="14"/>
        <v>0</v>
      </c>
      <c r="F224" s="74"/>
      <c r="G224" s="72"/>
      <c r="H224" s="72"/>
      <c r="I224" s="72"/>
      <c r="J224" s="74"/>
      <c r="K224" s="73"/>
      <c r="L224" s="94"/>
    </row>
    <row r="225" spans="1:15" ht="15.75" thickBot="1" x14ac:dyDescent="0.3">
      <c r="A225" s="13">
        <v>1505</v>
      </c>
      <c r="B225" s="72"/>
      <c r="C225" s="9" t="s">
        <v>9</v>
      </c>
      <c r="D225" s="12"/>
      <c r="E225" s="48">
        <f t="shared" si="14"/>
        <v>0</v>
      </c>
      <c r="F225" s="74"/>
      <c r="G225" s="72"/>
      <c r="H225" s="72"/>
      <c r="I225" s="72"/>
      <c r="J225" s="74"/>
      <c r="K225" s="73"/>
      <c r="L225" s="94"/>
    </row>
    <row r="226" spans="1:15" ht="15.75" thickBot="1" x14ac:dyDescent="0.3">
      <c r="A226" s="13">
        <v>1506</v>
      </c>
      <c r="B226" s="72"/>
      <c r="C226" s="9" t="s">
        <v>89</v>
      </c>
      <c r="D226" s="12"/>
      <c r="E226" s="48">
        <f t="shared" si="14"/>
        <v>0</v>
      </c>
      <c r="F226" s="74"/>
      <c r="G226" s="72"/>
      <c r="H226" s="72"/>
      <c r="I226" s="72"/>
      <c r="J226" s="74"/>
      <c r="K226" s="73"/>
      <c r="L226" s="94"/>
    </row>
    <row r="227" spans="1:15" ht="15.75" thickBot="1" x14ac:dyDescent="0.3">
      <c r="A227" s="13">
        <v>1507</v>
      </c>
      <c r="B227" s="72"/>
      <c r="C227" s="9" t="s">
        <v>32</v>
      </c>
      <c r="D227" s="12"/>
      <c r="E227" s="48">
        <f t="shared" si="14"/>
        <v>0</v>
      </c>
      <c r="F227" s="74"/>
      <c r="G227" s="72"/>
      <c r="H227" s="72"/>
      <c r="I227" s="72"/>
      <c r="J227" s="74"/>
      <c r="K227" s="73"/>
      <c r="L227" s="94"/>
    </row>
    <row r="228" spans="1:15" ht="15.75" thickBot="1" x14ac:dyDescent="0.3">
      <c r="A228" s="13">
        <v>1508</v>
      </c>
      <c r="B228" s="72"/>
      <c r="C228" s="9" t="s">
        <v>83</v>
      </c>
      <c r="D228" s="12"/>
      <c r="E228" s="48">
        <f t="shared" si="14"/>
        <v>0</v>
      </c>
      <c r="F228" s="74"/>
      <c r="G228" s="72"/>
      <c r="H228" s="72"/>
      <c r="I228" s="72"/>
      <c r="J228" s="74"/>
      <c r="K228" s="73"/>
      <c r="L228" s="94"/>
    </row>
    <row r="229" spans="1:15" ht="15.75" thickBot="1" x14ac:dyDescent="0.3">
      <c r="A229" s="13">
        <v>1509</v>
      </c>
      <c r="B229" s="72"/>
      <c r="C229" s="9" t="s">
        <v>12</v>
      </c>
      <c r="D229" s="12"/>
      <c r="E229" s="48">
        <f t="shared" si="14"/>
        <v>0</v>
      </c>
      <c r="F229" s="74"/>
      <c r="G229" s="72"/>
      <c r="H229" s="72"/>
      <c r="I229" s="72"/>
      <c r="J229" s="74"/>
      <c r="K229" s="73"/>
      <c r="L229" s="94"/>
    </row>
    <row r="230" spans="1:15" ht="15.75" thickBot="1" x14ac:dyDescent="0.3">
      <c r="A230" s="13">
        <v>1510</v>
      </c>
      <c r="B230" s="72"/>
      <c r="C230" s="9" t="s">
        <v>15</v>
      </c>
      <c r="D230" s="12"/>
      <c r="E230" s="48">
        <f t="shared" si="14"/>
        <v>0</v>
      </c>
      <c r="F230" s="74"/>
      <c r="G230" s="72"/>
      <c r="H230" s="72"/>
      <c r="I230" s="72"/>
      <c r="J230" s="74"/>
      <c r="K230" s="73"/>
      <c r="L230" s="95" t="s">
        <v>132</v>
      </c>
    </row>
    <row r="231" spans="1:15" ht="15.75" thickBot="1" x14ac:dyDescent="0.3">
      <c r="A231" s="13">
        <v>1511</v>
      </c>
      <c r="B231" s="72"/>
      <c r="C231" s="9" t="s">
        <v>82</v>
      </c>
      <c r="D231" s="12"/>
      <c r="E231" s="48">
        <f t="shared" si="14"/>
        <v>0</v>
      </c>
      <c r="F231" s="74"/>
      <c r="G231" s="72"/>
      <c r="H231" s="72"/>
      <c r="I231" s="72"/>
      <c r="J231" s="74"/>
      <c r="K231" s="73"/>
      <c r="L231" s="94"/>
    </row>
    <row r="232" spans="1:15" ht="15.75" thickBot="1" x14ac:dyDescent="0.3">
      <c r="A232" s="13">
        <v>1512</v>
      </c>
      <c r="B232" s="72"/>
      <c r="C232" s="9" t="s">
        <v>17</v>
      </c>
      <c r="D232" s="12"/>
      <c r="E232" s="48">
        <f t="shared" si="14"/>
        <v>0</v>
      </c>
      <c r="F232" s="74"/>
      <c r="G232" s="72"/>
      <c r="H232" s="72"/>
      <c r="I232" s="72"/>
      <c r="J232" s="74"/>
      <c r="K232" s="73"/>
      <c r="L232" s="95" t="s">
        <v>133</v>
      </c>
    </row>
    <row r="233" spans="1:15" ht="15.75" thickBot="1" x14ac:dyDescent="0.3">
      <c r="A233" s="13">
        <v>1513</v>
      </c>
      <c r="B233" s="72"/>
      <c r="C233" s="9" t="s">
        <v>18</v>
      </c>
      <c r="D233" s="12"/>
      <c r="E233" s="48">
        <f t="shared" si="14"/>
        <v>0</v>
      </c>
      <c r="F233" s="74"/>
      <c r="G233" s="72"/>
      <c r="H233" s="72"/>
      <c r="I233" s="72"/>
      <c r="J233" s="74"/>
      <c r="K233" s="73"/>
      <c r="L233" s="94"/>
    </row>
    <row r="234" spans="1:15" ht="15.75" thickBot="1" x14ac:dyDescent="0.3">
      <c r="A234" s="13">
        <v>1514</v>
      </c>
      <c r="B234" s="72"/>
      <c r="C234" s="9"/>
      <c r="D234" s="12"/>
      <c r="E234" s="48">
        <f t="shared" si="14"/>
        <v>0</v>
      </c>
      <c r="F234" s="74"/>
      <c r="G234" s="72"/>
      <c r="H234" s="72"/>
      <c r="I234" s="72"/>
      <c r="J234" s="74"/>
      <c r="K234" s="73"/>
      <c r="L234" s="94"/>
    </row>
    <row r="235" spans="1:15" s="29" customFormat="1" ht="15.75" customHeight="1" thickBot="1" x14ac:dyDescent="0.3">
      <c r="A235" s="33"/>
      <c r="B235" s="30"/>
      <c r="C235" s="31" t="s">
        <v>19</v>
      </c>
      <c r="D235" s="32">
        <f>SUM(D221:D234)</f>
        <v>0</v>
      </c>
      <c r="E235" s="30"/>
      <c r="F235" s="35"/>
      <c r="G235" s="25"/>
      <c r="H235" s="26"/>
      <c r="I235" s="27"/>
      <c r="J235" s="34"/>
      <c r="K235" s="28"/>
      <c r="L235" s="35"/>
    </row>
    <row r="236" spans="1:15" s="11" customFormat="1" ht="11.25" customHeight="1" thickBot="1" x14ac:dyDescent="0.3">
      <c r="A236" s="15">
        <v>1600</v>
      </c>
      <c r="B236" s="16" t="str">
        <f>IF(COUNTIF(B237:B253,"x"),"x","")</f>
        <v/>
      </c>
      <c r="C236" s="17" t="s">
        <v>27</v>
      </c>
      <c r="D236" s="18" t="s">
        <v>1</v>
      </c>
      <c r="E236" s="18" t="s">
        <v>44</v>
      </c>
      <c r="F236" s="20"/>
      <c r="G236" s="19" t="s">
        <v>48</v>
      </c>
      <c r="H236" s="18" t="s">
        <v>49</v>
      </c>
      <c r="I236" s="20" t="s">
        <v>50</v>
      </c>
      <c r="J236" s="21" t="s">
        <v>117</v>
      </c>
      <c r="K236" s="21" t="s">
        <v>46</v>
      </c>
      <c r="L236" s="22"/>
    </row>
    <row r="237" spans="1:15" ht="15.75" thickBot="1" x14ac:dyDescent="0.3">
      <c r="A237" s="13">
        <v>1601</v>
      </c>
      <c r="B237" s="72"/>
      <c r="C237" s="9" t="s">
        <v>5</v>
      </c>
      <c r="D237" s="12"/>
      <c r="E237" s="48">
        <f t="shared" ref="E237:E253" si="15">IF(D237=0,0,D237/$D$254)</f>
        <v>0</v>
      </c>
      <c r="F237" s="74"/>
      <c r="G237" s="72"/>
      <c r="H237" s="72"/>
      <c r="I237" s="72"/>
      <c r="J237" s="74"/>
      <c r="K237" s="73"/>
      <c r="L237" s="94"/>
      <c r="O237" s="10"/>
    </row>
    <row r="238" spans="1:15" ht="15.75" thickBot="1" x14ac:dyDescent="0.3">
      <c r="A238" s="13">
        <v>1602</v>
      </c>
      <c r="B238" s="72"/>
      <c r="C238" s="9" t="s">
        <v>6</v>
      </c>
      <c r="D238" s="12"/>
      <c r="E238" s="48">
        <f t="shared" si="15"/>
        <v>0</v>
      </c>
      <c r="F238" s="74"/>
      <c r="G238" s="72"/>
      <c r="H238" s="72"/>
      <c r="I238" s="72"/>
      <c r="J238" s="74"/>
      <c r="K238" s="73"/>
      <c r="L238" s="94"/>
    </row>
    <row r="239" spans="1:15" ht="15.75" thickBot="1" x14ac:dyDescent="0.3">
      <c r="A239" s="13">
        <v>1603</v>
      </c>
      <c r="B239" s="72"/>
      <c r="C239" s="9" t="s">
        <v>7</v>
      </c>
      <c r="D239" s="12"/>
      <c r="E239" s="48">
        <f t="shared" si="15"/>
        <v>0</v>
      </c>
      <c r="F239" s="74"/>
      <c r="G239" s="72"/>
      <c r="H239" s="72"/>
      <c r="I239" s="72"/>
      <c r="J239" s="74"/>
      <c r="K239" s="73"/>
      <c r="L239" s="94"/>
    </row>
    <row r="240" spans="1:15" ht="15.75" thickBot="1" x14ac:dyDescent="0.3">
      <c r="A240" s="13">
        <v>1604</v>
      </c>
      <c r="B240" s="72"/>
      <c r="C240" s="9" t="s">
        <v>8</v>
      </c>
      <c r="D240" s="12"/>
      <c r="E240" s="48">
        <f t="shared" si="15"/>
        <v>0</v>
      </c>
      <c r="F240" s="74"/>
      <c r="G240" s="72"/>
      <c r="H240" s="72"/>
      <c r="I240" s="72"/>
      <c r="J240" s="74"/>
      <c r="K240" s="73"/>
      <c r="L240" s="94"/>
    </row>
    <row r="241" spans="1:18" ht="15.75" thickBot="1" x14ac:dyDescent="0.3">
      <c r="A241" s="13">
        <v>1605</v>
      </c>
      <c r="B241" s="72"/>
      <c r="C241" s="9" t="s">
        <v>9</v>
      </c>
      <c r="D241" s="12"/>
      <c r="E241" s="48">
        <f t="shared" si="15"/>
        <v>0</v>
      </c>
      <c r="F241" s="74"/>
      <c r="G241" s="72"/>
      <c r="H241" s="72"/>
      <c r="I241" s="72"/>
      <c r="J241" s="74"/>
      <c r="K241" s="73"/>
      <c r="L241" s="94"/>
    </row>
    <row r="242" spans="1:18" ht="15.75" thickBot="1" x14ac:dyDescent="0.3">
      <c r="A242" s="13">
        <v>1606</v>
      </c>
      <c r="B242" s="72"/>
      <c r="C242" s="9" t="s">
        <v>112</v>
      </c>
      <c r="D242" s="12"/>
      <c r="E242" s="48">
        <f t="shared" si="15"/>
        <v>0</v>
      </c>
      <c r="F242" s="74"/>
      <c r="G242" s="72"/>
      <c r="H242" s="72"/>
      <c r="I242" s="72"/>
      <c r="J242" s="74"/>
      <c r="K242" s="73"/>
      <c r="L242" s="94"/>
    </row>
    <row r="243" spans="1:18" ht="15.75" thickBot="1" x14ac:dyDescent="0.3">
      <c r="A243" s="13">
        <v>1607</v>
      </c>
      <c r="B243" s="72"/>
      <c r="C243" s="9" t="s">
        <v>32</v>
      </c>
      <c r="D243" s="12"/>
      <c r="E243" s="48">
        <f t="shared" si="15"/>
        <v>0</v>
      </c>
      <c r="F243" s="74"/>
      <c r="G243" s="72"/>
      <c r="H243" s="72"/>
      <c r="I243" s="72"/>
      <c r="J243" s="74"/>
      <c r="K243" s="73"/>
      <c r="L243" s="94"/>
    </row>
    <row r="244" spans="1:18" ht="15.75" thickBot="1" x14ac:dyDescent="0.3">
      <c r="A244" s="13">
        <v>1608</v>
      </c>
      <c r="B244" s="72"/>
      <c r="C244" s="9" t="s">
        <v>91</v>
      </c>
      <c r="D244" s="12"/>
      <c r="E244" s="48">
        <f t="shared" si="15"/>
        <v>0</v>
      </c>
      <c r="F244" s="74"/>
      <c r="G244" s="72"/>
      <c r="H244" s="72"/>
      <c r="I244" s="72"/>
      <c r="J244" s="74"/>
      <c r="K244" s="73"/>
      <c r="L244" s="94"/>
    </row>
    <row r="245" spans="1:18" ht="15.75" thickBot="1" x14ac:dyDescent="0.3">
      <c r="A245" s="13">
        <v>1609</v>
      </c>
      <c r="B245" s="72"/>
      <c r="C245" s="9" t="s">
        <v>92</v>
      </c>
      <c r="D245" s="12"/>
      <c r="E245" s="48">
        <f t="shared" si="15"/>
        <v>0</v>
      </c>
      <c r="F245" s="74"/>
      <c r="G245" s="72"/>
      <c r="H245" s="72"/>
      <c r="I245" s="72"/>
      <c r="J245" s="74"/>
      <c r="K245" s="73"/>
      <c r="L245" s="95" t="s">
        <v>134</v>
      </c>
    </row>
    <row r="246" spans="1:18" ht="15.75" thickBot="1" x14ac:dyDescent="0.3">
      <c r="A246" s="13">
        <v>1610</v>
      </c>
      <c r="B246" s="72"/>
      <c r="C246" s="9" t="s">
        <v>93</v>
      </c>
      <c r="D246" s="12"/>
      <c r="E246" s="48">
        <f t="shared" si="15"/>
        <v>0</v>
      </c>
      <c r="F246" s="74"/>
      <c r="G246" s="72"/>
      <c r="H246" s="72"/>
      <c r="I246" s="72"/>
      <c r="J246" s="74"/>
      <c r="K246" s="73"/>
      <c r="L246" s="94"/>
    </row>
    <row r="247" spans="1:18" ht="15.75" thickBot="1" x14ac:dyDescent="0.3">
      <c r="A247" s="13">
        <v>1611</v>
      </c>
      <c r="B247" s="72"/>
      <c r="C247" s="9" t="s">
        <v>83</v>
      </c>
      <c r="D247" s="12"/>
      <c r="E247" s="48">
        <f t="shared" si="15"/>
        <v>0</v>
      </c>
      <c r="F247" s="74"/>
      <c r="G247" s="72"/>
      <c r="H247" s="72"/>
      <c r="I247" s="72"/>
      <c r="J247" s="74"/>
      <c r="K247" s="73"/>
      <c r="L247" s="94"/>
    </row>
    <row r="248" spans="1:18" ht="15.75" thickBot="1" x14ac:dyDescent="0.3">
      <c r="A248" s="13">
        <v>1612</v>
      </c>
      <c r="B248" s="72"/>
      <c r="C248" s="9" t="s">
        <v>12</v>
      </c>
      <c r="D248" s="12"/>
      <c r="E248" s="48">
        <f t="shared" si="15"/>
        <v>0</v>
      </c>
      <c r="F248" s="74"/>
      <c r="G248" s="72"/>
      <c r="H248" s="72"/>
      <c r="I248" s="72"/>
      <c r="J248" s="74"/>
      <c r="K248" s="73"/>
      <c r="L248" s="94"/>
    </row>
    <row r="249" spans="1:18" ht="15.75" thickBot="1" x14ac:dyDescent="0.3">
      <c r="A249" s="13">
        <v>1613</v>
      </c>
      <c r="B249" s="72"/>
      <c r="C249" s="9" t="s">
        <v>15</v>
      </c>
      <c r="D249" s="12"/>
      <c r="E249" s="48">
        <f t="shared" si="15"/>
        <v>0</v>
      </c>
      <c r="F249" s="74"/>
      <c r="G249" s="72"/>
      <c r="H249" s="72"/>
      <c r="I249" s="72"/>
      <c r="J249" s="74"/>
      <c r="K249" s="73"/>
      <c r="L249" s="95" t="s">
        <v>132</v>
      </c>
    </row>
    <row r="250" spans="1:18" ht="15.75" thickBot="1" x14ac:dyDescent="0.3">
      <c r="A250" s="13">
        <v>1614</v>
      </c>
      <c r="B250" s="72"/>
      <c r="C250" s="9" t="s">
        <v>94</v>
      </c>
      <c r="D250" s="12"/>
      <c r="E250" s="48">
        <f t="shared" si="15"/>
        <v>0</v>
      </c>
      <c r="F250" s="74"/>
      <c r="G250" s="72"/>
      <c r="H250" s="72"/>
      <c r="I250" s="72"/>
      <c r="J250" s="74"/>
      <c r="K250" s="73"/>
      <c r="L250" s="94"/>
    </row>
    <row r="251" spans="1:18" ht="15.75" thickBot="1" x14ac:dyDescent="0.3">
      <c r="A251" s="13">
        <v>1615</v>
      </c>
      <c r="B251" s="72"/>
      <c r="C251" s="9" t="s">
        <v>17</v>
      </c>
      <c r="D251" s="12"/>
      <c r="E251" s="48">
        <f t="shared" si="15"/>
        <v>0</v>
      </c>
      <c r="F251" s="74"/>
      <c r="G251" s="72"/>
      <c r="H251" s="72"/>
      <c r="I251" s="72"/>
      <c r="J251" s="74"/>
      <c r="K251" s="73"/>
      <c r="L251" s="95" t="s">
        <v>133</v>
      </c>
    </row>
    <row r="252" spans="1:18" ht="15.75" thickBot="1" x14ac:dyDescent="0.3">
      <c r="A252" s="13">
        <v>1616</v>
      </c>
      <c r="B252" s="72"/>
      <c r="C252" s="9" t="s">
        <v>18</v>
      </c>
      <c r="D252" s="12"/>
      <c r="E252" s="48">
        <f t="shared" si="15"/>
        <v>0</v>
      </c>
      <c r="F252" s="74"/>
      <c r="G252" s="72"/>
      <c r="H252" s="72"/>
      <c r="I252" s="72"/>
      <c r="J252" s="74"/>
      <c r="K252" s="73"/>
      <c r="L252" s="94"/>
    </row>
    <row r="253" spans="1:18" ht="15.75" thickBot="1" x14ac:dyDescent="0.3">
      <c r="A253" s="13">
        <v>1617</v>
      </c>
      <c r="B253" s="72"/>
      <c r="C253" s="9"/>
      <c r="D253" s="12"/>
      <c r="E253" s="48">
        <f t="shared" si="15"/>
        <v>0</v>
      </c>
      <c r="F253" s="74"/>
      <c r="G253" s="72"/>
      <c r="H253" s="72"/>
      <c r="I253" s="72"/>
      <c r="J253" s="74"/>
      <c r="K253" s="73"/>
      <c r="L253" s="94"/>
    </row>
    <row r="254" spans="1:18" s="11" customFormat="1" ht="15.75" customHeight="1" thickBot="1" x14ac:dyDescent="0.25">
      <c r="A254" s="49"/>
      <c r="B254" s="23"/>
      <c r="C254" s="31" t="s">
        <v>19</v>
      </c>
      <c r="D254" s="32">
        <f>SUM(D237:D253)</f>
        <v>0</v>
      </c>
      <c r="E254" s="30"/>
      <c r="F254" s="35"/>
      <c r="G254" s="25"/>
      <c r="H254" s="26"/>
      <c r="I254" s="27"/>
      <c r="J254" s="34"/>
      <c r="K254" s="28"/>
      <c r="L254" s="35"/>
    </row>
    <row r="255" spans="1:18" s="3" customFormat="1" ht="48.75" customHeight="1" thickBot="1" x14ac:dyDescent="0.3">
      <c r="A255" s="75" t="s">
        <v>119</v>
      </c>
      <c r="B255" s="75" t="s">
        <v>120</v>
      </c>
      <c r="C255" s="46" t="s">
        <v>0</v>
      </c>
      <c r="D255" s="47" t="s">
        <v>1</v>
      </c>
      <c r="E255" s="76" t="s">
        <v>45</v>
      </c>
      <c r="F255" s="75" t="s">
        <v>135</v>
      </c>
      <c r="G255" s="45" t="s">
        <v>2</v>
      </c>
      <c r="H255" s="45" t="s">
        <v>3</v>
      </c>
      <c r="I255" s="45" t="s">
        <v>4</v>
      </c>
      <c r="J255" s="45" t="s">
        <v>47</v>
      </c>
      <c r="K255" s="45" t="s">
        <v>118</v>
      </c>
      <c r="L255" s="65" t="s">
        <v>130</v>
      </c>
      <c r="M255" s="2"/>
      <c r="N255" s="2"/>
      <c r="O255" s="2"/>
      <c r="P255" s="2"/>
      <c r="Q255" s="2"/>
      <c r="R255" s="2"/>
    </row>
    <row r="256" spans="1:18" s="11" customFormat="1" ht="11.25" customHeight="1" thickBot="1" x14ac:dyDescent="0.3">
      <c r="A256" s="15">
        <v>1700</v>
      </c>
      <c r="B256" s="16" t="str">
        <f>IF(COUNTIF(B257:B272,"x"),"x","")</f>
        <v/>
      </c>
      <c r="C256" s="17" t="s">
        <v>95</v>
      </c>
      <c r="D256" s="18" t="s">
        <v>1</v>
      </c>
      <c r="E256" s="18" t="s">
        <v>44</v>
      </c>
      <c r="F256" s="20"/>
      <c r="G256" s="19" t="s">
        <v>48</v>
      </c>
      <c r="H256" s="18" t="s">
        <v>49</v>
      </c>
      <c r="I256" s="20" t="s">
        <v>50</v>
      </c>
      <c r="J256" s="21" t="s">
        <v>117</v>
      </c>
      <c r="K256" s="21" t="s">
        <v>46</v>
      </c>
      <c r="L256" s="22"/>
    </row>
    <row r="257" spans="1:15" ht="15.75" thickBot="1" x14ac:dyDescent="0.3">
      <c r="A257" s="13">
        <v>1701</v>
      </c>
      <c r="B257" s="72"/>
      <c r="C257" s="9" t="s">
        <v>5</v>
      </c>
      <c r="D257" s="12"/>
      <c r="E257" s="48">
        <f t="shared" ref="E257:E272" si="16">IF(D257=0,0,D257/$D$273)</f>
        <v>0</v>
      </c>
      <c r="F257" s="74"/>
      <c r="G257" s="72"/>
      <c r="H257" s="72"/>
      <c r="I257" s="72"/>
      <c r="J257" s="74"/>
      <c r="K257" s="73"/>
      <c r="L257" s="94"/>
      <c r="O257" s="10"/>
    </row>
    <row r="258" spans="1:15" ht="15.75" thickBot="1" x14ac:dyDescent="0.3">
      <c r="A258" s="13">
        <v>1702</v>
      </c>
      <c r="B258" s="72"/>
      <c r="C258" s="9" t="s">
        <v>6</v>
      </c>
      <c r="D258" s="12"/>
      <c r="E258" s="48">
        <f t="shared" si="16"/>
        <v>0</v>
      </c>
      <c r="F258" s="74"/>
      <c r="G258" s="72"/>
      <c r="H258" s="72"/>
      <c r="I258" s="72"/>
      <c r="J258" s="74"/>
      <c r="K258" s="73"/>
      <c r="L258" s="94"/>
    </row>
    <row r="259" spans="1:15" ht="15.75" thickBot="1" x14ac:dyDescent="0.3">
      <c r="A259" s="13">
        <v>1703</v>
      </c>
      <c r="B259" s="72"/>
      <c r="C259" s="9" t="s">
        <v>7</v>
      </c>
      <c r="D259" s="12"/>
      <c r="E259" s="48">
        <f t="shared" si="16"/>
        <v>0</v>
      </c>
      <c r="F259" s="74"/>
      <c r="G259" s="72"/>
      <c r="H259" s="72"/>
      <c r="I259" s="72"/>
      <c r="J259" s="74"/>
      <c r="K259" s="73"/>
      <c r="L259" s="94"/>
    </row>
    <row r="260" spans="1:15" ht="15.75" thickBot="1" x14ac:dyDescent="0.3">
      <c r="A260" s="13">
        <v>1704</v>
      </c>
      <c r="B260" s="72"/>
      <c r="C260" s="9" t="s">
        <v>8</v>
      </c>
      <c r="D260" s="12"/>
      <c r="E260" s="48">
        <f t="shared" si="16"/>
        <v>0</v>
      </c>
      <c r="F260" s="74"/>
      <c r="G260" s="72"/>
      <c r="H260" s="72"/>
      <c r="I260" s="72"/>
      <c r="J260" s="74"/>
      <c r="K260" s="73"/>
      <c r="L260" s="94"/>
    </row>
    <row r="261" spans="1:15" ht="15.75" thickBot="1" x14ac:dyDescent="0.3">
      <c r="A261" s="13">
        <v>1705</v>
      </c>
      <c r="B261" s="72"/>
      <c r="C261" s="9" t="s">
        <v>9</v>
      </c>
      <c r="D261" s="12"/>
      <c r="E261" s="48">
        <f t="shared" si="16"/>
        <v>0</v>
      </c>
      <c r="F261" s="74"/>
      <c r="G261" s="72"/>
      <c r="H261" s="72"/>
      <c r="I261" s="72"/>
      <c r="J261" s="74"/>
      <c r="K261" s="73"/>
      <c r="L261" s="94"/>
    </row>
    <row r="262" spans="1:15" ht="15.75" thickBot="1" x14ac:dyDescent="0.3">
      <c r="A262" s="13">
        <v>1706</v>
      </c>
      <c r="B262" s="72"/>
      <c r="C262" s="9" t="s">
        <v>112</v>
      </c>
      <c r="D262" s="12"/>
      <c r="E262" s="48">
        <f t="shared" si="16"/>
        <v>0</v>
      </c>
      <c r="F262" s="74"/>
      <c r="G262" s="72"/>
      <c r="H262" s="72"/>
      <c r="I262" s="72"/>
      <c r="J262" s="74"/>
      <c r="K262" s="73"/>
      <c r="L262" s="94"/>
    </row>
    <row r="263" spans="1:15" ht="15.75" thickBot="1" x14ac:dyDescent="0.3">
      <c r="A263" s="13">
        <v>1707</v>
      </c>
      <c r="B263" s="72"/>
      <c r="C263" s="9" t="s">
        <v>32</v>
      </c>
      <c r="D263" s="12"/>
      <c r="E263" s="48">
        <f t="shared" si="16"/>
        <v>0</v>
      </c>
      <c r="F263" s="74"/>
      <c r="G263" s="72"/>
      <c r="H263" s="72"/>
      <c r="I263" s="72"/>
      <c r="J263" s="74"/>
      <c r="K263" s="73"/>
      <c r="L263" s="94"/>
    </row>
    <row r="264" spans="1:15" ht="15.75" thickBot="1" x14ac:dyDescent="0.3">
      <c r="A264" s="13">
        <v>1708</v>
      </c>
      <c r="B264" s="72"/>
      <c r="C264" s="9" t="s">
        <v>91</v>
      </c>
      <c r="D264" s="12"/>
      <c r="E264" s="48">
        <f t="shared" si="16"/>
        <v>0</v>
      </c>
      <c r="F264" s="74"/>
      <c r="G264" s="72"/>
      <c r="H264" s="72"/>
      <c r="I264" s="72"/>
      <c r="J264" s="74"/>
      <c r="K264" s="73"/>
      <c r="L264" s="94"/>
    </row>
    <row r="265" spans="1:15" ht="15.75" thickBot="1" x14ac:dyDescent="0.3">
      <c r="A265" s="13">
        <v>1709</v>
      </c>
      <c r="B265" s="72"/>
      <c r="C265" s="9" t="s">
        <v>92</v>
      </c>
      <c r="D265" s="12"/>
      <c r="E265" s="48">
        <f t="shared" si="16"/>
        <v>0</v>
      </c>
      <c r="F265" s="74"/>
      <c r="G265" s="72"/>
      <c r="H265" s="72"/>
      <c r="I265" s="72"/>
      <c r="J265" s="74"/>
      <c r="K265" s="73"/>
      <c r="L265" s="95" t="s">
        <v>134</v>
      </c>
    </row>
    <row r="266" spans="1:15" ht="15.75" thickBot="1" x14ac:dyDescent="0.3">
      <c r="A266" s="13">
        <v>1710</v>
      </c>
      <c r="B266" s="72"/>
      <c r="C266" s="9" t="s">
        <v>93</v>
      </c>
      <c r="D266" s="12"/>
      <c r="E266" s="48">
        <f t="shared" si="16"/>
        <v>0</v>
      </c>
      <c r="F266" s="74"/>
      <c r="G266" s="72"/>
      <c r="H266" s="72"/>
      <c r="I266" s="72"/>
      <c r="J266" s="74"/>
      <c r="K266" s="73"/>
      <c r="L266" s="94"/>
    </row>
    <row r="267" spans="1:15" ht="15.75" thickBot="1" x14ac:dyDescent="0.3">
      <c r="A267" s="13">
        <v>1711</v>
      </c>
      <c r="B267" s="72"/>
      <c r="C267" s="9" t="s">
        <v>83</v>
      </c>
      <c r="D267" s="12"/>
      <c r="E267" s="48">
        <f t="shared" si="16"/>
        <v>0</v>
      </c>
      <c r="F267" s="74"/>
      <c r="G267" s="72"/>
      <c r="H267" s="72"/>
      <c r="I267" s="72"/>
      <c r="J267" s="74"/>
      <c r="K267" s="73"/>
      <c r="L267" s="94"/>
    </row>
    <row r="268" spans="1:15" ht="15.75" thickBot="1" x14ac:dyDescent="0.3">
      <c r="A268" s="13">
        <v>1712</v>
      </c>
      <c r="B268" s="72"/>
      <c r="C268" s="9" t="s">
        <v>12</v>
      </c>
      <c r="D268" s="12"/>
      <c r="E268" s="48">
        <f t="shared" si="16"/>
        <v>0</v>
      </c>
      <c r="F268" s="74"/>
      <c r="G268" s="72"/>
      <c r="H268" s="72"/>
      <c r="I268" s="72"/>
      <c r="J268" s="74"/>
      <c r="K268" s="73"/>
      <c r="L268" s="94"/>
    </row>
    <row r="269" spans="1:15" ht="15.75" thickBot="1" x14ac:dyDescent="0.3">
      <c r="A269" s="13">
        <v>1713</v>
      </c>
      <c r="B269" s="72"/>
      <c r="C269" s="9" t="s">
        <v>15</v>
      </c>
      <c r="D269" s="12"/>
      <c r="E269" s="48">
        <f t="shared" si="16"/>
        <v>0</v>
      </c>
      <c r="F269" s="74"/>
      <c r="G269" s="72"/>
      <c r="H269" s="72"/>
      <c r="I269" s="72"/>
      <c r="J269" s="74"/>
      <c r="K269" s="73"/>
      <c r="L269" s="95" t="s">
        <v>132</v>
      </c>
    </row>
    <row r="270" spans="1:15" ht="15.75" thickBot="1" x14ac:dyDescent="0.3">
      <c r="A270" s="13">
        <v>1714</v>
      </c>
      <c r="B270" s="72"/>
      <c r="C270" s="9" t="s">
        <v>94</v>
      </c>
      <c r="D270" s="12"/>
      <c r="E270" s="48">
        <f t="shared" si="16"/>
        <v>0</v>
      </c>
      <c r="F270" s="74"/>
      <c r="G270" s="72"/>
      <c r="H270" s="72"/>
      <c r="I270" s="72"/>
      <c r="J270" s="74"/>
      <c r="K270" s="73"/>
      <c r="L270" s="94"/>
    </row>
    <row r="271" spans="1:15" ht="15.75" thickBot="1" x14ac:dyDescent="0.3">
      <c r="A271" s="13">
        <v>1715</v>
      </c>
      <c r="B271" s="72"/>
      <c r="C271" s="9" t="s">
        <v>17</v>
      </c>
      <c r="D271" s="12"/>
      <c r="E271" s="48">
        <f t="shared" si="16"/>
        <v>0</v>
      </c>
      <c r="F271" s="74"/>
      <c r="G271" s="72"/>
      <c r="H271" s="72"/>
      <c r="I271" s="72"/>
      <c r="J271" s="74"/>
      <c r="K271" s="73"/>
      <c r="L271" s="95" t="s">
        <v>133</v>
      </c>
    </row>
    <row r="272" spans="1:15" ht="15.75" thickBot="1" x14ac:dyDescent="0.3">
      <c r="A272" s="13">
        <v>1716</v>
      </c>
      <c r="B272" s="72"/>
      <c r="C272" s="9" t="s">
        <v>18</v>
      </c>
      <c r="D272" s="12"/>
      <c r="E272" s="48">
        <f t="shared" si="16"/>
        <v>0</v>
      </c>
      <c r="F272" s="74"/>
      <c r="G272" s="72"/>
      <c r="H272" s="72"/>
      <c r="I272" s="72"/>
      <c r="J272" s="74"/>
      <c r="K272" s="73"/>
      <c r="L272" s="94"/>
    </row>
    <row r="273" spans="1:15" s="11" customFormat="1" ht="15.75" customHeight="1" thickBot="1" x14ac:dyDescent="0.25">
      <c r="A273" s="49"/>
      <c r="B273" s="23"/>
      <c r="C273" s="31" t="s">
        <v>19</v>
      </c>
      <c r="D273" s="32">
        <f>SUM(D257:D272)</f>
        <v>0</v>
      </c>
      <c r="E273" s="30"/>
      <c r="F273" s="74"/>
      <c r="G273" s="25"/>
      <c r="H273" s="26"/>
      <c r="I273" s="27"/>
      <c r="J273" s="74"/>
      <c r="K273" s="73"/>
      <c r="L273" s="35"/>
    </row>
    <row r="274" spans="1:15" s="11" customFormat="1" ht="11.25" customHeight="1" thickBot="1" x14ac:dyDescent="0.3">
      <c r="A274" s="15">
        <v>1800</v>
      </c>
      <c r="B274" s="16" t="str">
        <f>IF(COUNTIF(B275:B291,"x"),"x","")</f>
        <v/>
      </c>
      <c r="C274" s="17" t="s">
        <v>28</v>
      </c>
      <c r="D274" s="18" t="s">
        <v>1</v>
      </c>
      <c r="E274" s="18" t="s">
        <v>44</v>
      </c>
      <c r="F274" s="20"/>
      <c r="G274" s="19" t="s">
        <v>48</v>
      </c>
      <c r="H274" s="18" t="s">
        <v>49</v>
      </c>
      <c r="I274" s="20" t="s">
        <v>50</v>
      </c>
      <c r="J274" s="21" t="s">
        <v>117</v>
      </c>
      <c r="K274" s="21" t="s">
        <v>46</v>
      </c>
      <c r="L274" s="22"/>
    </row>
    <row r="275" spans="1:15" ht="15.75" thickBot="1" x14ac:dyDescent="0.3">
      <c r="A275" s="13">
        <v>1801</v>
      </c>
      <c r="B275" s="72"/>
      <c r="C275" s="9" t="s">
        <v>5</v>
      </c>
      <c r="D275" s="12"/>
      <c r="E275" s="48">
        <f t="shared" ref="E275:E291" si="17">IF(D275=0,0,D275/$D$292)</f>
        <v>0</v>
      </c>
      <c r="F275" s="74"/>
      <c r="G275" s="72"/>
      <c r="H275" s="72"/>
      <c r="I275" s="72"/>
      <c r="J275" s="74"/>
      <c r="K275" s="73"/>
      <c r="L275" s="94"/>
      <c r="O275" s="10"/>
    </row>
    <row r="276" spans="1:15" ht="15.75" thickBot="1" x14ac:dyDescent="0.3">
      <c r="A276" s="13">
        <v>1802</v>
      </c>
      <c r="B276" s="72"/>
      <c r="C276" s="9" t="s">
        <v>6</v>
      </c>
      <c r="D276" s="12"/>
      <c r="E276" s="48">
        <f t="shared" si="17"/>
        <v>0</v>
      </c>
      <c r="F276" s="74"/>
      <c r="G276" s="72"/>
      <c r="H276" s="72"/>
      <c r="I276" s="72"/>
      <c r="J276" s="74"/>
      <c r="K276" s="73"/>
      <c r="L276" s="94"/>
    </row>
    <row r="277" spans="1:15" ht="15.75" thickBot="1" x14ac:dyDescent="0.3">
      <c r="A277" s="13">
        <v>1803</v>
      </c>
      <c r="B277" s="72"/>
      <c r="C277" s="9" t="s">
        <v>7</v>
      </c>
      <c r="D277" s="12"/>
      <c r="E277" s="48">
        <f t="shared" si="17"/>
        <v>0</v>
      </c>
      <c r="F277" s="74"/>
      <c r="G277" s="72"/>
      <c r="H277" s="72"/>
      <c r="I277" s="72"/>
      <c r="J277" s="74"/>
      <c r="K277" s="73"/>
      <c r="L277" s="94"/>
    </row>
    <row r="278" spans="1:15" ht="15.75" thickBot="1" x14ac:dyDescent="0.3">
      <c r="A278" s="13">
        <v>1804</v>
      </c>
      <c r="B278" s="72"/>
      <c r="C278" s="9" t="s">
        <v>8</v>
      </c>
      <c r="D278" s="12"/>
      <c r="E278" s="48">
        <f t="shared" si="17"/>
        <v>0</v>
      </c>
      <c r="F278" s="74"/>
      <c r="G278" s="72"/>
      <c r="H278" s="72"/>
      <c r="I278" s="72"/>
      <c r="J278" s="74"/>
      <c r="K278" s="73"/>
      <c r="L278" s="94"/>
    </row>
    <row r="279" spans="1:15" ht="15.75" thickBot="1" x14ac:dyDescent="0.3">
      <c r="A279" s="13">
        <v>1805</v>
      </c>
      <c r="B279" s="72"/>
      <c r="C279" s="9" t="s">
        <v>9</v>
      </c>
      <c r="D279" s="12"/>
      <c r="E279" s="48">
        <f t="shared" si="17"/>
        <v>0</v>
      </c>
      <c r="F279" s="74"/>
      <c r="G279" s="72"/>
      <c r="H279" s="72"/>
      <c r="I279" s="72"/>
      <c r="J279" s="74"/>
      <c r="K279" s="73"/>
      <c r="L279" s="94"/>
    </row>
    <row r="280" spans="1:15" ht="15.75" thickBot="1" x14ac:dyDescent="0.3">
      <c r="A280" s="13">
        <v>1806</v>
      </c>
      <c r="B280" s="72"/>
      <c r="C280" s="9" t="s">
        <v>112</v>
      </c>
      <c r="D280" s="12"/>
      <c r="E280" s="48">
        <f t="shared" si="17"/>
        <v>0</v>
      </c>
      <c r="F280" s="74"/>
      <c r="G280" s="72"/>
      <c r="H280" s="72"/>
      <c r="I280" s="72"/>
      <c r="J280" s="74"/>
      <c r="K280" s="73"/>
      <c r="L280" s="94"/>
    </row>
    <row r="281" spans="1:15" ht="15.75" thickBot="1" x14ac:dyDescent="0.3">
      <c r="A281" s="13">
        <v>1807</v>
      </c>
      <c r="B281" s="72"/>
      <c r="C281" s="9" t="s">
        <v>32</v>
      </c>
      <c r="D281" s="12"/>
      <c r="E281" s="48">
        <f t="shared" si="17"/>
        <v>0</v>
      </c>
      <c r="F281" s="74"/>
      <c r="G281" s="72"/>
      <c r="H281" s="72"/>
      <c r="I281" s="72"/>
      <c r="J281" s="74"/>
      <c r="K281" s="73"/>
      <c r="L281" s="94"/>
    </row>
    <row r="282" spans="1:15" ht="15.75" thickBot="1" x14ac:dyDescent="0.3">
      <c r="A282" s="13">
        <v>1808</v>
      </c>
      <c r="B282" s="72"/>
      <c r="C282" s="9" t="s">
        <v>91</v>
      </c>
      <c r="D282" s="12"/>
      <c r="E282" s="48">
        <f t="shared" si="17"/>
        <v>0</v>
      </c>
      <c r="F282" s="74"/>
      <c r="G282" s="72"/>
      <c r="H282" s="72"/>
      <c r="I282" s="72"/>
      <c r="J282" s="74"/>
      <c r="K282" s="73"/>
      <c r="L282" s="94"/>
    </row>
    <row r="283" spans="1:15" ht="15.75" thickBot="1" x14ac:dyDescent="0.3">
      <c r="A283" s="13">
        <v>1809</v>
      </c>
      <c r="B283" s="72"/>
      <c r="C283" s="9" t="s">
        <v>92</v>
      </c>
      <c r="D283" s="12"/>
      <c r="E283" s="48">
        <f t="shared" si="17"/>
        <v>0</v>
      </c>
      <c r="F283" s="74"/>
      <c r="G283" s="72"/>
      <c r="H283" s="72"/>
      <c r="I283" s="72"/>
      <c r="J283" s="74"/>
      <c r="K283" s="73"/>
      <c r="L283" s="95" t="s">
        <v>134</v>
      </c>
    </row>
    <row r="284" spans="1:15" ht="15.75" thickBot="1" x14ac:dyDescent="0.3">
      <c r="A284" s="13">
        <v>1810</v>
      </c>
      <c r="B284" s="72"/>
      <c r="C284" s="9" t="s">
        <v>93</v>
      </c>
      <c r="D284" s="12"/>
      <c r="E284" s="48">
        <f t="shared" si="17"/>
        <v>0</v>
      </c>
      <c r="F284" s="74"/>
      <c r="G284" s="72"/>
      <c r="H284" s="72"/>
      <c r="I284" s="72"/>
      <c r="J284" s="74"/>
      <c r="K284" s="73"/>
      <c r="L284" s="94"/>
    </row>
    <row r="285" spans="1:15" ht="15.75" thickBot="1" x14ac:dyDescent="0.3">
      <c r="A285" s="13">
        <v>1811</v>
      </c>
      <c r="B285" s="72"/>
      <c r="C285" s="9" t="s">
        <v>83</v>
      </c>
      <c r="D285" s="12"/>
      <c r="E285" s="48">
        <f t="shared" si="17"/>
        <v>0</v>
      </c>
      <c r="F285" s="74"/>
      <c r="G285" s="72"/>
      <c r="H285" s="72"/>
      <c r="I285" s="72"/>
      <c r="J285" s="74"/>
      <c r="K285" s="73"/>
      <c r="L285" s="94"/>
    </row>
    <row r="286" spans="1:15" ht="15.75" thickBot="1" x14ac:dyDescent="0.3">
      <c r="A286" s="13">
        <v>1812</v>
      </c>
      <c r="B286" s="72"/>
      <c r="C286" s="9" t="s">
        <v>12</v>
      </c>
      <c r="D286" s="12"/>
      <c r="E286" s="48">
        <f t="shared" si="17"/>
        <v>0</v>
      </c>
      <c r="F286" s="74"/>
      <c r="G286" s="72"/>
      <c r="H286" s="72"/>
      <c r="I286" s="72"/>
      <c r="J286" s="74"/>
      <c r="K286" s="73"/>
      <c r="L286" s="94"/>
    </row>
    <row r="287" spans="1:15" ht="15.75" thickBot="1" x14ac:dyDescent="0.3">
      <c r="A287" s="13">
        <v>1813</v>
      </c>
      <c r="B287" s="72"/>
      <c r="C287" s="9" t="s">
        <v>15</v>
      </c>
      <c r="D287" s="12"/>
      <c r="E287" s="48">
        <f t="shared" si="17"/>
        <v>0</v>
      </c>
      <c r="F287" s="74"/>
      <c r="G287" s="72"/>
      <c r="H287" s="72"/>
      <c r="I287" s="72"/>
      <c r="J287" s="74"/>
      <c r="K287" s="73"/>
      <c r="L287" s="95" t="s">
        <v>132</v>
      </c>
    </row>
    <row r="288" spans="1:15" ht="15.75" thickBot="1" x14ac:dyDescent="0.3">
      <c r="A288" s="13">
        <v>1814</v>
      </c>
      <c r="B288" s="72"/>
      <c r="C288" s="9" t="s">
        <v>94</v>
      </c>
      <c r="D288" s="12"/>
      <c r="E288" s="48">
        <f t="shared" si="17"/>
        <v>0</v>
      </c>
      <c r="F288" s="74"/>
      <c r="G288" s="72"/>
      <c r="H288" s="72"/>
      <c r="I288" s="72"/>
      <c r="J288" s="74"/>
      <c r="K288" s="73"/>
      <c r="L288" s="94"/>
    </row>
    <row r="289" spans="1:15" ht="15.75" thickBot="1" x14ac:dyDescent="0.3">
      <c r="A289" s="13">
        <v>1815</v>
      </c>
      <c r="B289" s="72"/>
      <c r="C289" s="9" t="s">
        <v>17</v>
      </c>
      <c r="D289" s="12"/>
      <c r="E289" s="48">
        <f t="shared" si="17"/>
        <v>0</v>
      </c>
      <c r="F289" s="74"/>
      <c r="G289" s="72"/>
      <c r="H289" s="72"/>
      <c r="I289" s="72"/>
      <c r="J289" s="74"/>
      <c r="K289" s="73"/>
      <c r="L289" s="95" t="s">
        <v>133</v>
      </c>
    </row>
    <row r="290" spans="1:15" ht="15.75" thickBot="1" x14ac:dyDescent="0.3">
      <c r="A290" s="13">
        <v>1816</v>
      </c>
      <c r="B290" s="72"/>
      <c r="C290" s="9" t="s">
        <v>18</v>
      </c>
      <c r="D290" s="12"/>
      <c r="E290" s="48">
        <f t="shared" si="17"/>
        <v>0</v>
      </c>
      <c r="F290" s="74"/>
      <c r="G290" s="72"/>
      <c r="H290" s="72"/>
      <c r="I290" s="72"/>
      <c r="J290" s="74"/>
      <c r="K290" s="73"/>
      <c r="L290" s="94"/>
    </row>
    <row r="291" spans="1:15" ht="15.75" thickBot="1" x14ac:dyDescent="0.3">
      <c r="A291" s="13">
        <v>1817</v>
      </c>
      <c r="B291" s="72"/>
      <c r="C291" s="9"/>
      <c r="D291" s="12"/>
      <c r="E291" s="48">
        <f t="shared" si="17"/>
        <v>0</v>
      </c>
      <c r="F291" s="74"/>
      <c r="G291" s="72"/>
      <c r="H291" s="72"/>
      <c r="I291" s="72"/>
      <c r="J291" s="74"/>
      <c r="K291" s="73"/>
      <c r="L291" s="94"/>
    </row>
    <row r="292" spans="1:15" s="11" customFormat="1" ht="15.75" customHeight="1" thickBot="1" x14ac:dyDescent="0.25">
      <c r="A292" s="49"/>
      <c r="B292" s="23"/>
      <c r="C292" s="31" t="s">
        <v>19</v>
      </c>
      <c r="D292" s="32">
        <f>SUM(D275:D291)</f>
        <v>0</v>
      </c>
      <c r="E292" s="30"/>
      <c r="F292" s="35"/>
      <c r="G292" s="25"/>
      <c r="H292" s="26"/>
      <c r="I292" s="27"/>
      <c r="J292" s="34"/>
      <c r="K292" s="28"/>
      <c r="L292" s="35"/>
    </row>
    <row r="293" spans="1:15" s="11" customFormat="1" ht="11.25" customHeight="1" thickBot="1" x14ac:dyDescent="0.3">
      <c r="A293" s="15">
        <v>1900</v>
      </c>
      <c r="B293" s="16" t="str">
        <f>IF(COUNTIF(B294:B305,"x"),"x","")</f>
        <v/>
      </c>
      <c r="C293" s="17" t="s">
        <v>29</v>
      </c>
      <c r="D293" s="18" t="s">
        <v>1</v>
      </c>
      <c r="E293" s="18" t="s">
        <v>44</v>
      </c>
      <c r="F293" s="20"/>
      <c r="G293" s="19" t="s">
        <v>48</v>
      </c>
      <c r="H293" s="18" t="s">
        <v>49</v>
      </c>
      <c r="I293" s="20" t="s">
        <v>50</v>
      </c>
      <c r="J293" s="21" t="s">
        <v>117</v>
      </c>
      <c r="K293" s="21" t="s">
        <v>46</v>
      </c>
      <c r="L293" s="22"/>
    </row>
    <row r="294" spans="1:15" ht="15.75" thickBot="1" x14ac:dyDescent="0.3">
      <c r="A294" s="13">
        <v>1901</v>
      </c>
      <c r="B294" s="72"/>
      <c r="C294" s="9" t="s">
        <v>5</v>
      </c>
      <c r="D294" s="12"/>
      <c r="E294" s="48">
        <f t="shared" ref="E294:E305" si="18">IF(D294=0,0,D294/$D$306)</f>
        <v>0</v>
      </c>
      <c r="F294" s="74"/>
      <c r="G294" s="72"/>
      <c r="H294" s="72"/>
      <c r="I294" s="72"/>
      <c r="J294" s="74"/>
      <c r="K294" s="73"/>
      <c r="L294" s="94"/>
      <c r="O294" s="10"/>
    </row>
    <row r="295" spans="1:15" ht="15.75" thickBot="1" x14ac:dyDescent="0.3">
      <c r="A295" s="13">
        <v>1902</v>
      </c>
      <c r="B295" s="72"/>
      <c r="C295" s="9" t="s">
        <v>6</v>
      </c>
      <c r="D295" s="12"/>
      <c r="E295" s="48">
        <f t="shared" si="18"/>
        <v>0</v>
      </c>
      <c r="F295" s="74"/>
      <c r="G295" s="72"/>
      <c r="H295" s="72"/>
      <c r="I295" s="72"/>
      <c r="J295" s="74"/>
      <c r="K295" s="73"/>
      <c r="L295" s="94"/>
    </row>
    <row r="296" spans="1:15" ht="15.75" thickBot="1" x14ac:dyDescent="0.3">
      <c r="A296" s="13">
        <v>1903</v>
      </c>
      <c r="B296" s="72"/>
      <c r="C296" s="9" t="s">
        <v>7</v>
      </c>
      <c r="D296" s="12"/>
      <c r="E296" s="48">
        <f t="shared" si="18"/>
        <v>0</v>
      </c>
      <c r="F296" s="74"/>
      <c r="G296" s="72"/>
      <c r="H296" s="72"/>
      <c r="I296" s="72"/>
      <c r="J296" s="74"/>
      <c r="K296" s="73"/>
      <c r="L296" s="94"/>
    </row>
    <row r="297" spans="1:15" ht="15.75" thickBot="1" x14ac:dyDescent="0.3">
      <c r="A297" s="13">
        <v>1904</v>
      </c>
      <c r="B297" s="72"/>
      <c r="C297" s="9" t="s">
        <v>8</v>
      </c>
      <c r="D297" s="12"/>
      <c r="E297" s="48">
        <f t="shared" si="18"/>
        <v>0</v>
      </c>
      <c r="F297" s="74"/>
      <c r="G297" s="72"/>
      <c r="H297" s="72"/>
      <c r="I297" s="72"/>
      <c r="J297" s="74"/>
      <c r="K297" s="73"/>
      <c r="L297" s="94"/>
    </row>
    <row r="298" spans="1:15" ht="15.75" thickBot="1" x14ac:dyDescent="0.3">
      <c r="A298" s="13">
        <v>1905</v>
      </c>
      <c r="B298" s="72"/>
      <c r="C298" s="9" t="s">
        <v>9</v>
      </c>
      <c r="D298" s="12"/>
      <c r="E298" s="48">
        <f t="shared" si="18"/>
        <v>0</v>
      </c>
      <c r="F298" s="74"/>
      <c r="G298" s="72"/>
      <c r="H298" s="72"/>
      <c r="I298" s="72"/>
      <c r="J298" s="74"/>
      <c r="K298" s="73"/>
      <c r="L298" s="94"/>
    </row>
    <row r="299" spans="1:15" ht="15.75" thickBot="1" x14ac:dyDescent="0.3">
      <c r="A299" s="13">
        <v>1906</v>
      </c>
      <c r="B299" s="72"/>
      <c r="C299" s="9" t="s">
        <v>10</v>
      </c>
      <c r="D299" s="12"/>
      <c r="E299" s="48">
        <f t="shared" si="18"/>
        <v>0</v>
      </c>
      <c r="F299" s="74"/>
      <c r="G299" s="72"/>
      <c r="H299" s="72"/>
      <c r="I299" s="72"/>
      <c r="J299" s="74"/>
      <c r="K299" s="73"/>
      <c r="L299" s="94"/>
    </row>
    <row r="300" spans="1:15" ht="15.75" thickBot="1" x14ac:dyDescent="0.3">
      <c r="A300" s="13">
        <v>1907</v>
      </c>
      <c r="B300" s="72"/>
      <c r="C300" s="9" t="s">
        <v>32</v>
      </c>
      <c r="D300" s="12"/>
      <c r="E300" s="48">
        <f t="shared" si="18"/>
        <v>0</v>
      </c>
      <c r="F300" s="74"/>
      <c r="G300" s="72"/>
      <c r="H300" s="72"/>
      <c r="I300" s="72"/>
      <c r="J300" s="74"/>
      <c r="K300" s="73"/>
      <c r="L300" s="94"/>
    </row>
    <row r="301" spans="1:15" ht="15.75" thickBot="1" x14ac:dyDescent="0.3">
      <c r="A301" s="13">
        <v>1908</v>
      </c>
      <c r="B301" s="72"/>
      <c r="C301" s="9" t="s">
        <v>83</v>
      </c>
      <c r="D301" s="12"/>
      <c r="E301" s="48">
        <f t="shared" si="18"/>
        <v>0</v>
      </c>
      <c r="F301" s="74"/>
      <c r="G301" s="72"/>
      <c r="H301" s="72"/>
      <c r="I301" s="72"/>
      <c r="J301" s="74"/>
      <c r="K301" s="73"/>
      <c r="L301" s="94"/>
    </row>
    <row r="302" spans="1:15" ht="15.75" thickBot="1" x14ac:dyDescent="0.3">
      <c r="A302" s="13">
        <v>1909</v>
      </c>
      <c r="B302" s="72"/>
      <c r="C302" s="9" t="s">
        <v>96</v>
      </c>
      <c r="D302" s="12"/>
      <c r="E302" s="48">
        <f t="shared" si="18"/>
        <v>0</v>
      </c>
      <c r="F302" s="74"/>
      <c r="G302" s="72"/>
      <c r="H302" s="72"/>
      <c r="I302" s="72"/>
      <c r="J302" s="74"/>
      <c r="K302" s="73"/>
      <c r="L302" s="94"/>
    </row>
    <row r="303" spans="1:15" ht="15.75" thickBot="1" x14ac:dyDescent="0.3">
      <c r="A303" s="13">
        <v>1910</v>
      </c>
      <c r="B303" s="72"/>
      <c r="C303" s="9" t="s">
        <v>97</v>
      </c>
      <c r="D303" s="12"/>
      <c r="E303" s="48">
        <f t="shared" si="18"/>
        <v>0</v>
      </c>
      <c r="F303" s="74"/>
      <c r="G303" s="72"/>
      <c r="H303" s="72"/>
      <c r="I303" s="72"/>
      <c r="J303" s="74"/>
      <c r="K303" s="73"/>
      <c r="L303" s="94"/>
    </row>
    <row r="304" spans="1:15" ht="15.75" thickBot="1" x14ac:dyDescent="0.3">
      <c r="A304" s="13">
        <v>1911</v>
      </c>
      <c r="B304" s="72"/>
      <c r="C304" s="9" t="s">
        <v>17</v>
      </c>
      <c r="D304" s="12"/>
      <c r="E304" s="48">
        <f t="shared" si="18"/>
        <v>0</v>
      </c>
      <c r="F304" s="74"/>
      <c r="G304" s="72"/>
      <c r="H304" s="72"/>
      <c r="I304" s="72"/>
      <c r="J304" s="74"/>
      <c r="K304" s="73"/>
      <c r="L304" s="94"/>
    </row>
    <row r="305" spans="1:18" ht="15.75" thickBot="1" x14ac:dyDescent="0.3">
      <c r="A305" s="13">
        <v>1912</v>
      </c>
      <c r="B305" s="72"/>
      <c r="C305" s="9" t="s">
        <v>18</v>
      </c>
      <c r="D305" s="12"/>
      <c r="E305" s="48">
        <f t="shared" si="18"/>
        <v>0</v>
      </c>
      <c r="F305" s="74"/>
      <c r="G305" s="72"/>
      <c r="H305" s="72"/>
      <c r="I305" s="72"/>
      <c r="J305" s="74"/>
      <c r="K305" s="73"/>
      <c r="L305" s="94"/>
    </row>
    <row r="306" spans="1:18" s="11" customFormat="1" ht="15.75" customHeight="1" thickBot="1" x14ac:dyDescent="0.25">
      <c r="A306" s="49"/>
      <c r="B306" s="23"/>
      <c r="C306" s="31" t="s">
        <v>19</v>
      </c>
      <c r="D306" s="32">
        <f>SUM(D294:D305)</f>
        <v>0</v>
      </c>
      <c r="E306" s="30"/>
      <c r="F306" s="35"/>
      <c r="G306" s="25"/>
      <c r="H306" s="26"/>
      <c r="I306" s="27"/>
      <c r="J306" s="34"/>
      <c r="K306" s="28"/>
      <c r="L306" s="35"/>
    </row>
    <row r="307" spans="1:18" s="3" customFormat="1" ht="48.75" customHeight="1" thickBot="1" x14ac:dyDescent="0.3">
      <c r="A307" s="75" t="s">
        <v>119</v>
      </c>
      <c r="B307" s="75" t="s">
        <v>120</v>
      </c>
      <c r="C307" s="46" t="s">
        <v>0</v>
      </c>
      <c r="D307" s="47" t="s">
        <v>1</v>
      </c>
      <c r="E307" s="76" t="s">
        <v>45</v>
      </c>
      <c r="F307" s="75" t="s">
        <v>135</v>
      </c>
      <c r="G307" s="45" t="s">
        <v>2</v>
      </c>
      <c r="H307" s="45" t="s">
        <v>3</v>
      </c>
      <c r="I307" s="45" t="s">
        <v>4</v>
      </c>
      <c r="J307" s="45" t="s">
        <v>47</v>
      </c>
      <c r="K307" s="45" t="s">
        <v>118</v>
      </c>
      <c r="L307" s="65" t="s">
        <v>130</v>
      </c>
      <c r="M307" s="2"/>
      <c r="N307" s="2"/>
      <c r="O307" s="2"/>
      <c r="P307" s="2"/>
      <c r="Q307" s="2"/>
      <c r="R307" s="2"/>
    </row>
    <row r="308" spans="1:18" s="11" customFormat="1" ht="11.25" customHeight="1" thickBot="1" x14ac:dyDescent="0.3">
      <c r="A308" s="15">
        <v>2000</v>
      </c>
      <c r="B308" s="16" t="str">
        <f>IF(COUNTIF(B309:B328,"x"),"x","")</f>
        <v/>
      </c>
      <c r="C308" s="17" t="s">
        <v>98</v>
      </c>
      <c r="D308" s="18" t="s">
        <v>1</v>
      </c>
      <c r="E308" s="18" t="s">
        <v>44</v>
      </c>
      <c r="F308" s="20"/>
      <c r="G308" s="19" t="s">
        <v>48</v>
      </c>
      <c r="H308" s="18" t="s">
        <v>49</v>
      </c>
      <c r="I308" s="20" t="s">
        <v>50</v>
      </c>
      <c r="J308" s="21" t="s">
        <v>117</v>
      </c>
      <c r="K308" s="21" t="s">
        <v>46</v>
      </c>
      <c r="L308" s="22" t="s">
        <v>73</v>
      </c>
    </row>
    <row r="309" spans="1:18" ht="15.75" thickBot="1" x14ac:dyDescent="0.3">
      <c r="A309" s="13">
        <v>2001</v>
      </c>
      <c r="B309" s="72"/>
      <c r="C309" s="37" t="s">
        <v>30</v>
      </c>
      <c r="D309" s="12"/>
      <c r="E309" s="48">
        <f>IF(D309=0,0,D309/$D$329)</f>
        <v>0</v>
      </c>
      <c r="F309" s="74"/>
      <c r="G309" s="72"/>
      <c r="H309" s="72"/>
      <c r="I309" s="72"/>
      <c r="J309" s="74"/>
      <c r="K309" s="73"/>
      <c r="L309" s="94"/>
      <c r="O309" s="10"/>
    </row>
    <row r="310" spans="1:18" ht="15.75" thickBot="1" x14ac:dyDescent="0.3">
      <c r="A310" s="13">
        <v>2002</v>
      </c>
      <c r="B310" s="72"/>
      <c r="C310" s="37" t="s">
        <v>103</v>
      </c>
      <c r="D310" s="12"/>
      <c r="E310" s="48">
        <f t="shared" ref="E310:E328" si="19">IF(D310=0,0,D310/$D$329)</f>
        <v>0</v>
      </c>
      <c r="F310" s="74"/>
      <c r="G310" s="72"/>
      <c r="H310" s="72"/>
      <c r="I310" s="72"/>
      <c r="J310" s="74"/>
      <c r="K310" s="73"/>
      <c r="L310" s="94"/>
    </row>
    <row r="311" spans="1:18" ht="15.75" thickBot="1" x14ac:dyDescent="0.3">
      <c r="A311" s="13">
        <v>2003</v>
      </c>
      <c r="B311" s="72"/>
      <c r="C311" s="37" t="s">
        <v>104</v>
      </c>
      <c r="D311" s="12"/>
      <c r="E311" s="48">
        <f t="shared" si="19"/>
        <v>0</v>
      </c>
      <c r="F311" s="74"/>
      <c r="G311" s="72"/>
      <c r="H311" s="72"/>
      <c r="I311" s="72"/>
      <c r="J311" s="74"/>
      <c r="K311" s="73"/>
      <c r="L311" s="94"/>
    </row>
    <row r="312" spans="1:18" ht="15.75" thickBot="1" x14ac:dyDescent="0.3">
      <c r="A312" s="13">
        <v>2004</v>
      </c>
      <c r="B312" s="72"/>
      <c r="C312" s="37" t="s">
        <v>105</v>
      </c>
      <c r="D312" s="12"/>
      <c r="E312" s="48">
        <f t="shared" si="19"/>
        <v>0</v>
      </c>
      <c r="F312" s="74"/>
      <c r="G312" s="72"/>
      <c r="H312" s="72"/>
      <c r="I312" s="72"/>
      <c r="J312" s="74"/>
      <c r="K312" s="73"/>
      <c r="L312" s="94"/>
    </row>
    <row r="313" spans="1:18" ht="15.75" thickBot="1" x14ac:dyDescent="0.3">
      <c r="A313" s="13">
        <v>2005</v>
      </c>
      <c r="B313" s="72"/>
      <c r="C313" s="37" t="s">
        <v>31</v>
      </c>
      <c r="D313" s="12"/>
      <c r="E313" s="48">
        <f t="shared" si="19"/>
        <v>0</v>
      </c>
      <c r="F313" s="74"/>
      <c r="G313" s="72"/>
      <c r="H313" s="72"/>
      <c r="I313" s="72"/>
      <c r="J313" s="74"/>
      <c r="K313" s="73"/>
      <c r="L313" s="94"/>
    </row>
    <row r="314" spans="1:18" ht="15.75" thickBot="1" x14ac:dyDescent="0.3">
      <c r="A314" s="13">
        <v>2006</v>
      </c>
      <c r="B314" s="72"/>
      <c r="C314" s="37" t="s">
        <v>99</v>
      </c>
      <c r="D314" s="12"/>
      <c r="E314" s="48">
        <f t="shared" si="19"/>
        <v>0</v>
      </c>
      <c r="F314" s="74"/>
      <c r="G314" s="72"/>
      <c r="H314" s="72"/>
      <c r="I314" s="72"/>
      <c r="J314" s="74"/>
      <c r="K314" s="73"/>
      <c r="L314" s="94"/>
    </row>
    <row r="315" spans="1:18" ht="15.75" thickBot="1" x14ac:dyDescent="0.3">
      <c r="A315" s="13">
        <v>2007</v>
      </c>
      <c r="B315" s="72"/>
      <c r="C315" s="37" t="s">
        <v>100</v>
      </c>
      <c r="D315" s="12"/>
      <c r="E315" s="48">
        <f t="shared" si="19"/>
        <v>0</v>
      </c>
      <c r="F315" s="74"/>
      <c r="G315" s="72"/>
      <c r="H315" s="72"/>
      <c r="I315" s="72"/>
      <c r="J315" s="74"/>
      <c r="K315" s="73"/>
      <c r="L315" s="94"/>
    </row>
    <row r="316" spans="1:18" ht="15.75" thickBot="1" x14ac:dyDescent="0.3">
      <c r="A316" s="13">
        <v>2008</v>
      </c>
      <c r="B316" s="72"/>
      <c r="C316" s="38" t="s">
        <v>101</v>
      </c>
      <c r="D316" s="12"/>
      <c r="E316" s="48">
        <f t="shared" si="19"/>
        <v>0</v>
      </c>
      <c r="F316" s="74"/>
      <c r="G316" s="72"/>
      <c r="H316" s="72"/>
      <c r="I316" s="72"/>
      <c r="J316" s="74"/>
      <c r="K316" s="73"/>
      <c r="L316" s="94"/>
    </row>
    <row r="317" spans="1:18" ht="15.75" thickBot="1" x14ac:dyDescent="0.3">
      <c r="A317" s="13">
        <v>2009</v>
      </c>
      <c r="B317" s="72"/>
      <c r="C317" s="37" t="s">
        <v>33</v>
      </c>
      <c r="D317" s="12"/>
      <c r="E317" s="48">
        <f t="shared" si="19"/>
        <v>0</v>
      </c>
      <c r="F317" s="74"/>
      <c r="G317" s="72"/>
      <c r="H317" s="72"/>
      <c r="I317" s="72"/>
      <c r="J317" s="74"/>
      <c r="K317" s="73"/>
      <c r="L317" s="94"/>
    </row>
    <row r="318" spans="1:18" ht="15.75" thickBot="1" x14ac:dyDescent="0.3">
      <c r="A318" s="13">
        <v>2010</v>
      </c>
      <c r="B318" s="72"/>
      <c r="C318" s="37" t="s">
        <v>102</v>
      </c>
      <c r="D318" s="12"/>
      <c r="E318" s="48">
        <f t="shared" si="19"/>
        <v>0</v>
      </c>
      <c r="F318" s="74"/>
      <c r="G318" s="72"/>
      <c r="H318" s="72"/>
      <c r="I318" s="72"/>
      <c r="J318" s="74"/>
      <c r="K318" s="73"/>
      <c r="L318" s="94"/>
    </row>
    <row r="319" spans="1:18" ht="15.75" thickBot="1" x14ac:dyDescent="0.3">
      <c r="A319" s="13">
        <v>2011</v>
      </c>
      <c r="B319" s="72"/>
      <c r="C319" s="37" t="s">
        <v>107</v>
      </c>
      <c r="D319" s="12"/>
      <c r="E319" s="48">
        <f t="shared" si="19"/>
        <v>0</v>
      </c>
      <c r="F319" s="74"/>
      <c r="G319" s="72"/>
      <c r="H319" s="72"/>
      <c r="I319" s="72"/>
      <c r="J319" s="74"/>
      <c r="K319" s="73"/>
      <c r="L319" s="94"/>
    </row>
    <row r="320" spans="1:18" ht="15.75" thickBot="1" x14ac:dyDescent="0.3">
      <c r="A320" s="13">
        <v>2012</v>
      </c>
      <c r="B320" s="72"/>
      <c r="C320" s="37" t="s">
        <v>108</v>
      </c>
      <c r="D320" s="12"/>
      <c r="E320" s="48">
        <f t="shared" si="19"/>
        <v>0</v>
      </c>
      <c r="F320" s="74"/>
      <c r="G320" s="72"/>
      <c r="H320" s="72"/>
      <c r="I320" s="72"/>
      <c r="J320" s="74"/>
      <c r="K320" s="73"/>
      <c r="L320" s="94"/>
    </row>
    <row r="321" spans="1:15" s="4" customFormat="1" ht="15.75" thickBot="1" x14ac:dyDescent="0.3">
      <c r="A321" s="13">
        <v>2013</v>
      </c>
      <c r="B321" s="72"/>
      <c r="C321" s="9" t="s">
        <v>106</v>
      </c>
      <c r="D321" s="12"/>
      <c r="E321" s="48">
        <f t="shared" si="19"/>
        <v>0</v>
      </c>
      <c r="F321" s="74"/>
      <c r="G321" s="72"/>
      <c r="H321" s="72"/>
      <c r="I321" s="72"/>
      <c r="J321" s="74"/>
      <c r="K321" s="73"/>
      <c r="L321" s="94"/>
    </row>
    <row r="322" spans="1:15" s="4" customFormat="1" ht="15.75" thickBot="1" x14ac:dyDescent="0.3">
      <c r="A322" s="13">
        <v>2014</v>
      </c>
      <c r="B322" s="72"/>
      <c r="C322" s="9" t="s">
        <v>109</v>
      </c>
      <c r="D322" s="12"/>
      <c r="E322" s="48">
        <f t="shared" si="19"/>
        <v>0</v>
      </c>
      <c r="F322" s="74"/>
      <c r="G322" s="72"/>
      <c r="H322" s="72"/>
      <c r="I322" s="72"/>
      <c r="J322" s="74"/>
      <c r="K322" s="73"/>
      <c r="L322" s="94"/>
    </row>
    <row r="323" spans="1:15" s="4" customFormat="1" ht="15.75" thickBot="1" x14ac:dyDescent="0.3">
      <c r="A323" s="13">
        <v>2015</v>
      </c>
      <c r="B323" s="72"/>
      <c r="C323" s="9" t="s">
        <v>111</v>
      </c>
      <c r="D323" s="12"/>
      <c r="E323" s="48">
        <f t="shared" si="19"/>
        <v>0</v>
      </c>
      <c r="F323" s="74"/>
      <c r="G323" s="72"/>
      <c r="H323" s="72"/>
      <c r="I323" s="72"/>
      <c r="J323" s="74"/>
      <c r="K323" s="73"/>
      <c r="L323" s="94"/>
    </row>
    <row r="324" spans="1:15" ht="15.75" thickBot="1" x14ac:dyDescent="0.3">
      <c r="A324" s="13">
        <v>2016</v>
      </c>
      <c r="B324" s="72"/>
      <c r="C324" s="51" t="s">
        <v>110</v>
      </c>
      <c r="D324" s="12"/>
      <c r="E324" s="48">
        <f t="shared" si="19"/>
        <v>0</v>
      </c>
      <c r="F324" s="74"/>
      <c r="G324" s="72"/>
      <c r="H324" s="72"/>
      <c r="I324" s="72"/>
      <c r="J324" s="74"/>
      <c r="K324" s="73"/>
      <c r="L324" s="94"/>
    </row>
    <row r="325" spans="1:15" s="4" customFormat="1" ht="15.75" thickBot="1" x14ac:dyDescent="0.3">
      <c r="A325" s="13">
        <v>2017</v>
      </c>
      <c r="B325" s="72"/>
      <c r="C325" s="9" t="s">
        <v>18</v>
      </c>
      <c r="D325" s="12"/>
      <c r="E325" s="48">
        <f t="shared" si="19"/>
        <v>0</v>
      </c>
      <c r="F325" s="74"/>
      <c r="G325" s="72"/>
      <c r="H325" s="72"/>
      <c r="I325" s="72"/>
      <c r="J325" s="74"/>
      <c r="K325" s="73"/>
      <c r="L325" s="94"/>
    </row>
    <row r="326" spans="1:15" s="4" customFormat="1" ht="15.75" thickBot="1" x14ac:dyDescent="0.3">
      <c r="A326" s="13">
        <v>2018</v>
      </c>
      <c r="B326" s="72"/>
      <c r="C326" s="9"/>
      <c r="D326" s="12"/>
      <c r="E326" s="48">
        <f t="shared" si="19"/>
        <v>0</v>
      </c>
      <c r="F326" s="74"/>
      <c r="G326" s="72"/>
      <c r="H326" s="72"/>
      <c r="I326" s="72"/>
      <c r="J326" s="74"/>
      <c r="K326" s="73"/>
      <c r="L326" s="94"/>
    </row>
    <row r="327" spans="1:15" s="4" customFormat="1" ht="15.75" thickBot="1" x14ac:dyDescent="0.3">
      <c r="A327" s="13">
        <v>2019</v>
      </c>
      <c r="B327" s="72"/>
      <c r="C327" s="9"/>
      <c r="D327" s="12"/>
      <c r="E327" s="48">
        <f t="shared" si="19"/>
        <v>0</v>
      </c>
      <c r="F327" s="74"/>
      <c r="G327" s="72"/>
      <c r="H327" s="72"/>
      <c r="I327" s="72"/>
      <c r="J327" s="74"/>
      <c r="K327" s="73"/>
      <c r="L327" s="94"/>
    </row>
    <row r="328" spans="1:15" s="4" customFormat="1" ht="15.75" thickBot="1" x14ac:dyDescent="0.3">
      <c r="A328" s="13">
        <v>2020</v>
      </c>
      <c r="B328" s="72"/>
      <c r="D328" s="12"/>
      <c r="E328" s="48">
        <f t="shared" si="19"/>
        <v>0</v>
      </c>
      <c r="F328" s="74"/>
      <c r="G328" s="72"/>
      <c r="H328" s="72"/>
      <c r="I328" s="72"/>
      <c r="J328" s="74"/>
      <c r="K328" s="73"/>
      <c r="L328" s="94"/>
    </row>
    <row r="329" spans="1:15" s="11" customFormat="1" ht="15.75" customHeight="1" thickBot="1" x14ac:dyDescent="0.25">
      <c r="A329" s="50"/>
      <c r="B329" s="40"/>
      <c r="C329" s="41" t="s">
        <v>19</v>
      </c>
      <c r="D329" s="42">
        <f>SUM(D309:D328)</f>
        <v>0</v>
      </c>
      <c r="E329" s="43"/>
      <c r="F329" s="27"/>
      <c r="G329" s="25"/>
      <c r="H329" s="26"/>
      <c r="I329" s="27"/>
      <c r="J329" s="26"/>
      <c r="K329" s="28"/>
      <c r="L329" s="27"/>
    </row>
    <row r="330" spans="1:15" s="11" customFormat="1" ht="11.25" customHeight="1" thickBot="1" x14ac:dyDescent="0.3">
      <c r="A330" s="15">
        <v>2100</v>
      </c>
      <c r="B330" s="16" t="str">
        <f>IF(COUNTIF(B331:B350,"x"),"x","")</f>
        <v/>
      </c>
      <c r="C330" s="17" t="s">
        <v>113</v>
      </c>
      <c r="D330" s="18" t="s">
        <v>1</v>
      </c>
      <c r="E330" s="18" t="s">
        <v>44</v>
      </c>
      <c r="F330" s="20"/>
      <c r="G330" s="19" t="s">
        <v>48</v>
      </c>
      <c r="H330" s="18" t="s">
        <v>49</v>
      </c>
      <c r="I330" s="20" t="s">
        <v>50</v>
      </c>
      <c r="J330" s="21" t="s">
        <v>117</v>
      </c>
      <c r="K330" s="21" t="s">
        <v>46</v>
      </c>
      <c r="L330" s="22" t="s">
        <v>73</v>
      </c>
    </row>
    <row r="331" spans="1:15" ht="15.75" thickBot="1" x14ac:dyDescent="0.3">
      <c r="A331" s="13">
        <v>2101</v>
      </c>
      <c r="B331" s="72"/>
      <c r="C331" s="37"/>
      <c r="D331" s="12"/>
      <c r="E331" s="48">
        <f>IF(D331=0,0,D331/$D$351)</f>
        <v>0</v>
      </c>
      <c r="F331" s="74"/>
      <c r="G331" s="72"/>
      <c r="H331" s="72"/>
      <c r="I331" s="72"/>
      <c r="J331" s="74"/>
      <c r="K331" s="73"/>
      <c r="L331" s="94"/>
      <c r="O331" s="10"/>
    </row>
    <row r="332" spans="1:15" ht="15.75" thickBot="1" x14ac:dyDescent="0.3">
      <c r="A332" s="13">
        <v>2102</v>
      </c>
      <c r="B332" s="72"/>
      <c r="C332" s="37"/>
      <c r="D332" s="12"/>
      <c r="E332" s="48">
        <f t="shared" ref="E332:E350" si="20">IF(D332=0,0,D332/$D$351)</f>
        <v>0</v>
      </c>
      <c r="F332" s="74"/>
      <c r="G332" s="72"/>
      <c r="H332" s="72"/>
      <c r="I332" s="72"/>
      <c r="J332" s="74"/>
      <c r="K332" s="73"/>
      <c r="L332" s="94"/>
    </row>
    <row r="333" spans="1:15" ht="15.75" thickBot="1" x14ac:dyDescent="0.3">
      <c r="A333" s="13">
        <v>2103</v>
      </c>
      <c r="B333" s="72"/>
      <c r="C333" s="37"/>
      <c r="D333" s="12"/>
      <c r="E333" s="48">
        <f t="shared" si="20"/>
        <v>0</v>
      </c>
      <c r="F333" s="74"/>
      <c r="G333" s="72"/>
      <c r="H333" s="72"/>
      <c r="I333" s="72"/>
      <c r="J333" s="74"/>
      <c r="K333" s="73"/>
      <c r="L333" s="94"/>
    </row>
    <row r="334" spans="1:15" ht="15.75" thickBot="1" x14ac:dyDescent="0.3">
      <c r="A334" s="13">
        <v>2104</v>
      </c>
      <c r="B334" s="72"/>
      <c r="C334" s="37"/>
      <c r="D334" s="12"/>
      <c r="E334" s="48">
        <f t="shared" si="20"/>
        <v>0</v>
      </c>
      <c r="F334" s="74"/>
      <c r="G334" s="72"/>
      <c r="H334" s="72"/>
      <c r="I334" s="72"/>
      <c r="J334" s="74"/>
      <c r="K334" s="73"/>
      <c r="L334" s="94"/>
    </row>
    <row r="335" spans="1:15" ht="15.75" thickBot="1" x14ac:dyDescent="0.3">
      <c r="A335" s="13">
        <v>2105</v>
      </c>
      <c r="B335" s="72"/>
      <c r="C335" s="37"/>
      <c r="D335" s="12"/>
      <c r="E335" s="48">
        <f t="shared" si="20"/>
        <v>0</v>
      </c>
      <c r="F335" s="74"/>
      <c r="G335" s="72"/>
      <c r="H335" s="72"/>
      <c r="I335" s="72"/>
      <c r="J335" s="74"/>
      <c r="K335" s="73"/>
      <c r="L335" s="94"/>
    </row>
    <row r="336" spans="1:15" ht="15.75" thickBot="1" x14ac:dyDescent="0.3">
      <c r="A336" s="13">
        <v>2106</v>
      </c>
      <c r="B336" s="72"/>
      <c r="C336" s="37"/>
      <c r="D336" s="12"/>
      <c r="E336" s="48">
        <f t="shared" si="20"/>
        <v>0</v>
      </c>
      <c r="F336" s="74"/>
      <c r="G336" s="72"/>
      <c r="H336" s="72"/>
      <c r="I336" s="72"/>
      <c r="J336" s="74"/>
      <c r="K336" s="73"/>
      <c r="L336" s="94"/>
    </row>
    <row r="337" spans="1:12" ht="15.75" thickBot="1" x14ac:dyDescent="0.3">
      <c r="A337" s="13">
        <v>2107</v>
      </c>
      <c r="B337" s="72"/>
      <c r="C337" s="37"/>
      <c r="D337" s="12"/>
      <c r="E337" s="48">
        <f t="shared" si="20"/>
        <v>0</v>
      </c>
      <c r="F337" s="74"/>
      <c r="G337" s="72"/>
      <c r="H337" s="72"/>
      <c r="I337" s="72"/>
      <c r="J337" s="74"/>
      <c r="K337" s="73"/>
      <c r="L337" s="94"/>
    </row>
    <row r="338" spans="1:12" ht="15.75" thickBot="1" x14ac:dyDescent="0.3">
      <c r="A338" s="13">
        <v>2108</v>
      </c>
      <c r="B338" s="72"/>
      <c r="C338" s="38"/>
      <c r="D338" s="12"/>
      <c r="E338" s="48">
        <f t="shared" si="20"/>
        <v>0</v>
      </c>
      <c r="F338" s="74"/>
      <c r="G338" s="72"/>
      <c r="H338" s="72"/>
      <c r="I338" s="72"/>
      <c r="J338" s="74"/>
      <c r="K338" s="73"/>
      <c r="L338" s="94"/>
    </row>
    <row r="339" spans="1:12" ht="15.75" thickBot="1" x14ac:dyDescent="0.3">
      <c r="A339" s="13">
        <v>2109</v>
      </c>
      <c r="B339" s="72"/>
      <c r="C339" s="37"/>
      <c r="D339" s="12"/>
      <c r="E339" s="48">
        <f t="shared" si="20"/>
        <v>0</v>
      </c>
      <c r="F339" s="74"/>
      <c r="G339" s="72"/>
      <c r="H339" s="72"/>
      <c r="I339" s="72"/>
      <c r="J339" s="74"/>
      <c r="K339" s="73"/>
      <c r="L339" s="94"/>
    </row>
    <row r="340" spans="1:12" ht="15.75" thickBot="1" x14ac:dyDescent="0.3">
      <c r="A340" s="13">
        <v>2110</v>
      </c>
      <c r="B340" s="72"/>
      <c r="C340" s="37"/>
      <c r="D340" s="12"/>
      <c r="E340" s="48">
        <f t="shared" si="20"/>
        <v>0</v>
      </c>
      <c r="F340" s="74"/>
      <c r="G340" s="72"/>
      <c r="H340" s="72"/>
      <c r="I340" s="72"/>
      <c r="J340" s="74"/>
      <c r="K340" s="73"/>
      <c r="L340" s="94"/>
    </row>
    <row r="341" spans="1:12" ht="15.75" thickBot="1" x14ac:dyDescent="0.3">
      <c r="A341" s="13">
        <v>2111</v>
      </c>
      <c r="B341" s="72"/>
      <c r="C341" s="37"/>
      <c r="D341" s="12"/>
      <c r="E341" s="48">
        <f t="shared" si="20"/>
        <v>0</v>
      </c>
      <c r="F341" s="74"/>
      <c r="G341" s="72"/>
      <c r="H341" s="72"/>
      <c r="I341" s="72"/>
      <c r="J341" s="74"/>
      <c r="K341" s="73"/>
      <c r="L341" s="94"/>
    </row>
    <row r="342" spans="1:12" ht="15.75" thickBot="1" x14ac:dyDescent="0.3">
      <c r="A342" s="13">
        <v>2112</v>
      </c>
      <c r="B342" s="72"/>
      <c r="C342" s="37"/>
      <c r="D342" s="12"/>
      <c r="E342" s="48">
        <f t="shared" si="20"/>
        <v>0</v>
      </c>
      <c r="F342" s="74"/>
      <c r="G342" s="72"/>
      <c r="H342" s="72"/>
      <c r="I342" s="72"/>
      <c r="J342" s="74"/>
      <c r="K342" s="73"/>
      <c r="L342" s="94"/>
    </row>
    <row r="343" spans="1:12" s="4" customFormat="1" ht="15.75" thickBot="1" x14ac:dyDescent="0.3">
      <c r="A343" s="13">
        <v>2113</v>
      </c>
      <c r="B343" s="72"/>
      <c r="C343" s="9"/>
      <c r="D343" s="12"/>
      <c r="E343" s="48">
        <f t="shared" si="20"/>
        <v>0</v>
      </c>
      <c r="F343" s="74"/>
      <c r="G343" s="72"/>
      <c r="H343" s="72"/>
      <c r="I343" s="72"/>
      <c r="J343" s="74"/>
      <c r="K343" s="73"/>
      <c r="L343" s="94"/>
    </row>
    <row r="344" spans="1:12" s="4" customFormat="1" ht="15.75" thickBot="1" x14ac:dyDescent="0.3">
      <c r="A344" s="13">
        <v>2114</v>
      </c>
      <c r="B344" s="72"/>
      <c r="C344" s="9"/>
      <c r="D344" s="12"/>
      <c r="E344" s="48">
        <f t="shared" si="20"/>
        <v>0</v>
      </c>
      <c r="F344" s="74"/>
      <c r="G344" s="72"/>
      <c r="H344" s="72"/>
      <c r="I344" s="72"/>
      <c r="J344" s="74"/>
      <c r="K344" s="73"/>
      <c r="L344" s="94"/>
    </row>
    <row r="345" spans="1:12" s="4" customFormat="1" ht="15.75" thickBot="1" x14ac:dyDescent="0.3">
      <c r="A345" s="13">
        <v>2115</v>
      </c>
      <c r="B345" s="72"/>
      <c r="C345" s="9"/>
      <c r="D345" s="12"/>
      <c r="E345" s="48">
        <f t="shared" si="20"/>
        <v>0</v>
      </c>
      <c r="F345" s="74"/>
      <c r="G345" s="72"/>
      <c r="H345" s="72"/>
      <c r="I345" s="72"/>
      <c r="J345" s="74"/>
      <c r="K345" s="73"/>
      <c r="L345" s="94"/>
    </row>
    <row r="346" spans="1:12" ht="15.75" thickBot="1" x14ac:dyDescent="0.3">
      <c r="A346" s="13">
        <v>2116</v>
      </c>
      <c r="B346" s="72"/>
      <c r="C346" s="51"/>
      <c r="D346" s="12"/>
      <c r="E346" s="48">
        <f t="shared" si="20"/>
        <v>0</v>
      </c>
      <c r="F346" s="74"/>
      <c r="G346" s="72"/>
      <c r="H346" s="72"/>
      <c r="I346" s="72"/>
      <c r="J346" s="74"/>
      <c r="K346" s="73"/>
      <c r="L346" s="94"/>
    </row>
    <row r="347" spans="1:12" s="4" customFormat="1" ht="15.75" thickBot="1" x14ac:dyDescent="0.3">
      <c r="A347" s="13">
        <v>2117</v>
      </c>
      <c r="B347" s="72"/>
      <c r="C347" s="9"/>
      <c r="D347" s="12"/>
      <c r="E347" s="48">
        <f t="shared" si="20"/>
        <v>0</v>
      </c>
      <c r="F347" s="74"/>
      <c r="G347" s="72"/>
      <c r="H347" s="72"/>
      <c r="I347" s="72"/>
      <c r="J347" s="74"/>
      <c r="K347" s="73"/>
      <c r="L347" s="94"/>
    </row>
    <row r="348" spans="1:12" s="4" customFormat="1" ht="15.75" thickBot="1" x14ac:dyDescent="0.3">
      <c r="A348" s="13">
        <v>2118</v>
      </c>
      <c r="B348" s="72"/>
      <c r="C348" s="9"/>
      <c r="D348" s="12"/>
      <c r="E348" s="48">
        <f t="shared" si="20"/>
        <v>0</v>
      </c>
      <c r="F348" s="74"/>
      <c r="G348" s="72"/>
      <c r="H348" s="72"/>
      <c r="I348" s="72"/>
      <c r="J348" s="74"/>
      <c r="K348" s="73"/>
      <c r="L348" s="94"/>
    </row>
    <row r="349" spans="1:12" s="4" customFormat="1" ht="15.75" thickBot="1" x14ac:dyDescent="0.3">
      <c r="A349" s="13">
        <v>2119</v>
      </c>
      <c r="B349" s="72"/>
      <c r="C349" s="9"/>
      <c r="D349" s="12"/>
      <c r="E349" s="48">
        <f t="shared" si="20"/>
        <v>0</v>
      </c>
      <c r="F349" s="74"/>
      <c r="G349" s="72"/>
      <c r="H349" s="72"/>
      <c r="I349" s="72"/>
      <c r="J349" s="74"/>
      <c r="K349" s="73"/>
      <c r="L349" s="94"/>
    </row>
    <row r="350" spans="1:12" s="4" customFormat="1" ht="15.75" thickBot="1" x14ac:dyDescent="0.3">
      <c r="A350" s="13">
        <v>2120</v>
      </c>
      <c r="B350" s="72"/>
      <c r="D350" s="12"/>
      <c r="E350" s="48">
        <f t="shared" si="20"/>
        <v>0</v>
      </c>
      <c r="F350" s="74"/>
      <c r="G350" s="72"/>
      <c r="H350" s="72"/>
      <c r="I350" s="72"/>
      <c r="J350" s="74"/>
      <c r="K350" s="73"/>
      <c r="L350" s="94"/>
    </row>
    <row r="351" spans="1:12" s="11" customFormat="1" ht="15.75" customHeight="1" thickBot="1" x14ac:dyDescent="0.25">
      <c r="A351" s="50"/>
      <c r="B351" s="40"/>
      <c r="C351" s="41" t="s">
        <v>19</v>
      </c>
      <c r="D351" s="42">
        <f>SUM(D331:D350)</f>
        <v>0</v>
      </c>
      <c r="E351" s="43"/>
      <c r="F351" s="27"/>
      <c r="G351" s="25"/>
      <c r="H351" s="26"/>
      <c r="I351" s="27"/>
      <c r="J351" s="26"/>
      <c r="K351" s="28"/>
      <c r="L351" s="27"/>
    </row>
  </sheetData>
  <autoFilter ref="B1:B351"/>
  <dataValidations count="1">
    <dataValidation type="list" allowBlank="1" showInputMessage="1" showErrorMessage="1" sqref="F3:F13 F16:F24 F27:F35 F38:F47 F51:F66 F69:F82 F85:F98 F102:F118 F121:F133 F136:F149 F153:F168 F171:F185 F188:F201 F205:F218 F221:F234 F237:F253 F257:F272 F275:F291 F294:F305 F309:F328 F331:F350">
      <formula1>$R$2:$R$4</formula1>
    </dataValidation>
  </dataValidations>
  <printOptions gridLines="1"/>
  <pageMargins left="0.5" right="0.25" top="0.5" bottom="0.25" header="0.5" footer="0.5"/>
  <pageSetup scale="88" fitToHeight="0" orientation="portrait" r:id="rId1"/>
  <rowBreaks count="6" manualBreakCount="6">
    <brk id="48" max="16383" man="1"/>
    <brk id="99" max="16383" man="1"/>
    <brk id="150" max="16383" man="1"/>
    <brk id="202" max="16383" man="1"/>
    <brk id="254" max="16383" man="1"/>
    <brk id="3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30" zoomScaleNormal="130" workbookViewId="0">
      <selection activeCell="D27" sqref="D27"/>
    </sheetView>
  </sheetViews>
  <sheetFormatPr defaultRowHeight="15" x14ac:dyDescent="0.25"/>
  <cols>
    <col min="1" max="1" width="14.5703125" bestFit="1" customWidth="1"/>
    <col min="2" max="2" width="14.5703125" customWidth="1"/>
    <col min="3" max="3" width="14" customWidth="1"/>
    <col min="4" max="4" width="9.42578125" customWidth="1"/>
    <col min="5" max="5" width="11.28515625" customWidth="1"/>
    <col min="7" max="7" width="9.140625" style="4"/>
  </cols>
  <sheetData>
    <row r="1" spans="1:7" ht="26.25" x14ac:dyDescent="0.4">
      <c r="A1" s="115" t="s">
        <v>124</v>
      </c>
      <c r="B1" s="115"/>
      <c r="C1" s="115"/>
      <c r="D1" s="115"/>
      <c r="E1" s="115"/>
      <c r="F1" s="116"/>
      <c r="G1" s="116"/>
    </row>
    <row r="2" spans="1:7" x14ac:dyDescent="0.25">
      <c r="G2" s="117" t="s">
        <v>125</v>
      </c>
    </row>
    <row r="3" spans="1:7" ht="15.75" thickBot="1" x14ac:dyDescent="0.3">
      <c r="A3" s="54" t="s">
        <v>121</v>
      </c>
      <c r="B3" s="54"/>
      <c r="C3" s="54" t="s">
        <v>34</v>
      </c>
      <c r="D3" s="54"/>
      <c r="E3" s="54" t="s">
        <v>123</v>
      </c>
      <c r="F3" s="54"/>
      <c r="G3" s="118"/>
    </row>
    <row r="4" spans="1:7" x14ac:dyDescent="0.25">
      <c r="A4" s="79" t="s">
        <v>51</v>
      </c>
      <c r="B4" s="79"/>
      <c r="C4" s="80">
        <f>'Scope Of Work - Budget'!D14</f>
        <v>0</v>
      </c>
      <c r="D4" s="80"/>
      <c r="E4" s="83">
        <f t="shared" ref="E4:E24" si="0">IF(C4=0,0,C4/$C$25)</f>
        <v>0</v>
      </c>
      <c r="F4" s="4"/>
      <c r="G4" s="88">
        <f>IF(C4=0,0,'Actual Draws'!L14/'Recap by Area'!C4)</f>
        <v>0</v>
      </c>
    </row>
    <row r="5" spans="1:7" x14ac:dyDescent="0.25">
      <c r="A5" s="79" t="s">
        <v>116</v>
      </c>
      <c r="B5" s="79"/>
      <c r="C5" s="80">
        <f>'Scope Of Work - Budget'!D25</f>
        <v>0</v>
      </c>
      <c r="D5" s="80"/>
      <c r="E5" s="83">
        <f t="shared" si="0"/>
        <v>0</v>
      </c>
      <c r="F5" s="4"/>
      <c r="G5" s="88">
        <f>IF(C5=0,0,'Actual Draws'!L25/'Recap by Area'!C5)</f>
        <v>0</v>
      </c>
    </row>
    <row r="6" spans="1:7" x14ac:dyDescent="0.25">
      <c r="A6" s="79" t="s">
        <v>66</v>
      </c>
      <c r="B6" s="79"/>
      <c r="C6" s="80">
        <f>'Scope Of Work - Budget'!D36</f>
        <v>0</v>
      </c>
      <c r="D6" s="80"/>
      <c r="E6" s="83">
        <f t="shared" si="0"/>
        <v>0</v>
      </c>
      <c r="F6" s="4"/>
      <c r="G6" s="88">
        <f>IF(C6=0,0,'Actual Draws'!L36/'Recap by Area'!C6)</f>
        <v>0</v>
      </c>
    </row>
    <row r="7" spans="1:7" x14ac:dyDescent="0.25">
      <c r="A7" s="79" t="s">
        <v>72</v>
      </c>
      <c r="B7" s="79"/>
      <c r="C7" s="80">
        <f>'Scope Of Work - Budget'!D48</f>
        <v>0</v>
      </c>
      <c r="D7" s="80"/>
      <c r="E7" s="83">
        <f t="shared" si="0"/>
        <v>0</v>
      </c>
      <c r="F7" s="4"/>
      <c r="G7" s="88">
        <f>IF(C7=0,0,'Actual Draws'!L48/'Recap by Area'!C7)</f>
        <v>0</v>
      </c>
    </row>
    <row r="8" spans="1:7" x14ac:dyDescent="0.25">
      <c r="A8" s="79" t="s">
        <v>20</v>
      </c>
      <c r="B8" s="79"/>
      <c r="C8" s="80">
        <f>'Scope Of Work - Budget'!D67</f>
        <v>0</v>
      </c>
      <c r="D8" s="80"/>
      <c r="E8" s="83">
        <f t="shared" si="0"/>
        <v>0</v>
      </c>
      <c r="F8" s="4"/>
      <c r="G8" s="88">
        <f>IF(C8=0,0,'Actual Draws'!L66/'Recap by Area'!C8)</f>
        <v>0</v>
      </c>
    </row>
    <row r="9" spans="1:7" x14ac:dyDescent="0.25">
      <c r="A9" s="79" t="s">
        <v>21</v>
      </c>
      <c r="B9" s="79"/>
      <c r="C9" s="80">
        <f>'Scope Of Work - Budget'!D83</f>
        <v>0</v>
      </c>
      <c r="D9" s="80"/>
      <c r="E9" s="83">
        <f t="shared" si="0"/>
        <v>0</v>
      </c>
      <c r="F9" s="4"/>
      <c r="G9" s="88">
        <f>IF(C9=0,0,'Actual Draws'!L82/'Recap by Area'!C9)</f>
        <v>0</v>
      </c>
    </row>
    <row r="10" spans="1:7" x14ac:dyDescent="0.25">
      <c r="A10" s="79" t="s">
        <v>23</v>
      </c>
      <c r="B10" s="79"/>
      <c r="C10" s="80">
        <f>'Scope Of Work - Budget'!D99</f>
        <v>0</v>
      </c>
      <c r="D10" s="80"/>
      <c r="E10" s="83">
        <f t="shared" si="0"/>
        <v>0</v>
      </c>
      <c r="F10" s="4"/>
      <c r="G10" s="88">
        <f>IF(C10=0,0,'Actual Draws'!L98/'Recap by Area'!C10)</f>
        <v>0</v>
      </c>
    </row>
    <row r="11" spans="1:7" x14ac:dyDescent="0.25">
      <c r="A11" s="79" t="s">
        <v>24</v>
      </c>
      <c r="B11" s="79"/>
      <c r="C11" s="80">
        <f>'Scope Of Work - Budget'!D119</f>
        <v>0</v>
      </c>
      <c r="D11" s="80"/>
      <c r="E11" s="83">
        <f t="shared" si="0"/>
        <v>0</v>
      </c>
      <c r="F11" s="4"/>
      <c r="G11" s="88">
        <f>IF(C11=0,0,'Actual Draws'!L117/'Recap by Area'!C11)</f>
        <v>0</v>
      </c>
    </row>
    <row r="12" spans="1:7" x14ac:dyDescent="0.25">
      <c r="A12" s="79" t="s">
        <v>87</v>
      </c>
      <c r="B12" s="79"/>
      <c r="C12" s="80">
        <f>'Scope Of Work - Budget'!D134</f>
        <v>0</v>
      </c>
      <c r="D12" s="80"/>
      <c r="E12" s="83">
        <f t="shared" si="0"/>
        <v>0</v>
      </c>
      <c r="F12" s="4"/>
      <c r="G12" s="88">
        <f>IF(C12=0,0,'Actual Draws'!L132/'Recap by Area'!C12)</f>
        <v>0</v>
      </c>
    </row>
    <row r="13" spans="1:7" x14ac:dyDescent="0.25">
      <c r="A13" s="79" t="s">
        <v>88</v>
      </c>
      <c r="B13" s="79"/>
      <c r="C13" s="80">
        <f>'Scope Of Work - Budget'!D150</f>
        <v>0</v>
      </c>
      <c r="D13" s="80"/>
      <c r="E13" s="83">
        <f t="shared" si="0"/>
        <v>0</v>
      </c>
      <c r="F13" s="4"/>
      <c r="G13" s="88">
        <f>IF(C13=0,0,'Actual Draws'!L148/'Recap by Area'!C13)</f>
        <v>0</v>
      </c>
    </row>
    <row r="14" spans="1:7" x14ac:dyDescent="0.25">
      <c r="A14" s="79" t="s">
        <v>90</v>
      </c>
      <c r="B14" s="79"/>
      <c r="C14" s="80">
        <f>'Scope Of Work - Budget'!D169</f>
        <v>0</v>
      </c>
      <c r="D14" s="80"/>
      <c r="E14" s="83">
        <f t="shared" si="0"/>
        <v>0</v>
      </c>
      <c r="F14" s="4"/>
      <c r="G14" s="88">
        <f>IF(C14=0,0,'Actual Draws'!L166/'Recap by Area'!C14)</f>
        <v>0</v>
      </c>
    </row>
    <row r="15" spans="1:7" x14ac:dyDescent="0.25">
      <c r="A15" s="79" t="s">
        <v>85</v>
      </c>
      <c r="B15" s="79"/>
      <c r="C15" s="80">
        <f>'Scope Of Work - Budget'!D186</f>
        <v>0</v>
      </c>
      <c r="D15" s="80"/>
      <c r="E15" s="83">
        <f t="shared" si="0"/>
        <v>0</v>
      </c>
      <c r="F15" s="4"/>
      <c r="G15" s="88">
        <f>IF(C15=0,0,'Actual Draws'!L183/'Recap by Area'!C15)</f>
        <v>0</v>
      </c>
    </row>
    <row r="16" spans="1:7" x14ac:dyDescent="0.25">
      <c r="A16" s="79" t="s">
        <v>25</v>
      </c>
      <c r="B16" s="79"/>
      <c r="C16" s="80">
        <f>'Scope Of Work - Budget'!D202</f>
        <v>0</v>
      </c>
      <c r="D16" s="80"/>
      <c r="E16" s="83">
        <f t="shared" si="0"/>
        <v>0</v>
      </c>
      <c r="F16" s="4"/>
      <c r="G16" s="88">
        <f>IF(C16=0,0,'Actual Draws'!L199/'Recap by Area'!C16)</f>
        <v>0</v>
      </c>
    </row>
    <row r="17" spans="1:7" x14ac:dyDescent="0.25">
      <c r="A17" s="79" t="s">
        <v>26</v>
      </c>
      <c r="B17" s="79"/>
      <c r="C17" s="80">
        <f>'Scope Of Work - Budget'!D219</f>
        <v>0</v>
      </c>
      <c r="D17" s="80"/>
      <c r="E17" s="83">
        <f t="shared" si="0"/>
        <v>0</v>
      </c>
      <c r="F17" s="4"/>
      <c r="G17" s="88">
        <f>IF(C17=0,0,'Actual Draws'!L215/'Recap by Area'!C17)</f>
        <v>0</v>
      </c>
    </row>
    <row r="18" spans="1:7" x14ac:dyDescent="0.25">
      <c r="A18" s="79" t="s">
        <v>86</v>
      </c>
      <c r="B18" s="79"/>
      <c r="C18" s="80">
        <f>'Scope Of Work - Budget'!D235</f>
        <v>0</v>
      </c>
      <c r="D18" s="80"/>
      <c r="E18" s="83">
        <f t="shared" si="0"/>
        <v>0</v>
      </c>
      <c r="F18" s="4"/>
      <c r="G18" s="88">
        <f>IF(C18=0,0,'Actual Draws'!L231/'Recap by Area'!C18)</f>
        <v>0</v>
      </c>
    </row>
    <row r="19" spans="1:7" ht="15" customHeight="1" x14ac:dyDescent="0.25">
      <c r="A19" s="79" t="s">
        <v>27</v>
      </c>
      <c r="B19" s="79"/>
      <c r="C19" s="80">
        <f>'Scope Of Work - Budget'!D254</f>
        <v>0</v>
      </c>
      <c r="D19" s="80"/>
      <c r="E19" s="83">
        <f t="shared" si="0"/>
        <v>0</v>
      </c>
      <c r="F19" s="4"/>
      <c r="G19" s="88">
        <f>IF(C19=0,0,'Actual Draws'!L250/'Recap by Area'!C19)</f>
        <v>0</v>
      </c>
    </row>
    <row r="20" spans="1:7" x14ac:dyDescent="0.25">
      <c r="A20" s="79" t="s">
        <v>95</v>
      </c>
      <c r="B20" s="79"/>
      <c r="C20" s="80">
        <f>'Scope Of Work - Budget'!D273</f>
        <v>0</v>
      </c>
      <c r="D20" s="80"/>
      <c r="E20" s="83">
        <f t="shared" si="0"/>
        <v>0</v>
      </c>
      <c r="F20" s="4"/>
      <c r="G20" s="88">
        <f>IF(C20=0,0,'Actual Draws'!L268/'Recap by Area'!C20)</f>
        <v>0</v>
      </c>
    </row>
    <row r="21" spans="1:7" x14ac:dyDescent="0.25">
      <c r="A21" s="79" t="s">
        <v>28</v>
      </c>
      <c r="B21" s="79"/>
      <c r="C21" s="80">
        <f>'Scope Of Work - Budget'!D292</f>
        <v>0</v>
      </c>
      <c r="D21" s="80"/>
      <c r="E21" s="83">
        <f t="shared" si="0"/>
        <v>0</v>
      </c>
      <c r="F21" s="4"/>
      <c r="G21" s="88">
        <f>IF(C21=0,0,'Actual Draws'!L287/'Recap by Area'!C21)</f>
        <v>0</v>
      </c>
    </row>
    <row r="22" spans="1:7" x14ac:dyDescent="0.25">
      <c r="A22" s="79" t="s">
        <v>29</v>
      </c>
      <c r="B22" s="79"/>
      <c r="C22" s="80">
        <f>'Scope Of Work - Budget'!D306</f>
        <v>0</v>
      </c>
      <c r="D22" s="80"/>
      <c r="E22" s="83">
        <f t="shared" si="0"/>
        <v>0</v>
      </c>
      <c r="F22" s="4"/>
      <c r="G22" s="88">
        <f>IF(C22=0,0,'Actual Draws'!L301/'Recap by Area'!C22)</f>
        <v>0</v>
      </c>
    </row>
    <row r="23" spans="1:7" x14ac:dyDescent="0.25">
      <c r="A23" s="79" t="s">
        <v>98</v>
      </c>
      <c r="B23" s="79"/>
      <c r="C23" s="80">
        <f>'Scope Of Work - Budget'!D329</f>
        <v>0</v>
      </c>
      <c r="D23" s="80"/>
      <c r="E23" s="83">
        <f t="shared" si="0"/>
        <v>0</v>
      </c>
      <c r="F23" s="4"/>
      <c r="G23" s="88">
        <f>IF(C23=0,0,'Actual Draws'!L323/'Recap by Area'!C23)</f>
        <v>0</v>
      </c>
    </row>
    <row r="24" spans="1:7" ht="15.75" thickBot="1" x14ac:dyDescent="0.3">
      <c r="A24" s="84" t="s">
        <v>113</v>
      </c>
      <c r="B24" s="84"/>
      <c r="C24" s="85">
        <f>'Scope Of Work - Budget'!D351</f>
        <v>0</v>
      </c>
      <c r="D24" s="85"/>
      <c r="E24" s="86">
        <f t="shared" si="0"/>
        <v>0</v>
      </c>
      <c r="F24" s="87"/>
      <c r="G24" s="89">
        <f>IF(C24=0,0,'Actual Draws'!L345/'Recap by Area'!C24)</f>
        <v>0</v>
      </c>
    </row>
    <row r="25" spans="1:7" ht="15.75" thickTop="1" x14ac:dyDescent="0.25">
      <c r="A25" s="79"/>
      <c r="B25" s="82" t="s">
        <v>122</v>
      </c>
      <c r="C25" s="80">
        <f>SUM(C4:C24)</f>
        <v>0</v>
      </c>
      <c r="D25" s="80"/>
      <c r="E25" s="81">
        <f>SUM(E4:E24)</f>
        <v>0</v>
      </c>
      <c r="G25" s="90">
        <f>IF(C25=0,0,'Actual Draws'!L347/'Recap by Area'!C25)</f>
        <v>0</v>
      </c>
    </row>
  </sheetData>
  <mergeCells count="2">
    <mergeCell ref="A1:G1"/>
    <mergeCell ref="G2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7"/>
  <sheetViews>
    <sheetView zoomScale="110" zoomScaleNormal="110" zoomScaleSheetLayoutView="91" workbookViewId="0">
      <pane ySplit="1" topLeftCell="A2" activePane="bottomLeft" state="frozen"/>
      <selection pane="bottomLeft" activeCell="N4" sqref="N4"/>
    </sheetView>
  </sheetViews>
  <sheetFormatPr defaultRowHeight="15" x14ac:dyDescent="0.25"/>
  <cols>
    <col min="1" max="1" width="5" customWidth="1"/>
    <col min="2" max="2" width="2.85546875" style="5" customWidth="1"/>
    <col min="3" max="3" width="23.42578125" customWidth="1"/>
    <col min="4" max="4" width="10.5703125" style="8" bestFit="1" customWidth="1"/>
    <col min="5" max="5" width="8.5703125" style="8" customWidth="1"/>
    <col min="6" max="11" width="7.7109375" style="8" customWidth="1"/>
    <col min="12" max="12" width="8.85546875" style="7"/>
    <col min="13" max="13" width="10.42578125" style="24" customWidth="1"/>
    <col min="14" max="14" width="10.85546875" style="7" customWidth="1"/>
    <col min="15" max="15" width="4.42578125" customWidth="1"/>
  </cols>
  <sheetData>
    <row r="1" spans="1:16" s="3" customFormat="1" ht="31.9" customHeight="1" thickBot="1" x14ac:dyDescent="0.3">
      <c r="A1" s="44"/>
      <c r="B1" s="45"/>
      <c r="C1" s="46" t="s">
        <v>0</v>
      </c>
      <c r="D1" s="60" t="s">
        <v>34</v>
      </c>
      <c r="E1" s="60" t="s">
        <v>35</v>
      </c>
      <c r="F1" s="60" t="s">
        <v>36</v>
      </c>
      <c r="G1" s="60" t="s">
        <v>37</v>
      </c>
      <c r="H1" s="60" t="s">
        <v>38</v>
      </c>
      <c r="I1" s="60" t="s">
        <v>39</v>
      </c>
      <c r="J1" s="60" t="s">
        <v>40</v>
      </c>
      <c r="K1" s="60" t="s">
        <v>41</v>
      </c>
      <c r="L1" s="61" t="s">
        <v>42</v>
      </c>
      <c r="M1" s="61" t="s">
        <v>43</v>
      </c>
      <c r="N1" s="62" t="s">
        <v>126</v>
      </c>
      <c r="O1" s="2"/>
      <c r="P1" s="2"/>
    </row>
    <row r="2" spans="1:16" s="11" customFormat="1" ht="15.6" customHeight="1" thickBot="1" x14ac:dyDescent="0.3">
      <c r="A2" s="15">
        <v>100</v>
      </c>
      <c r="B2" s="16" t="str">
        <f>IF('Scope Of Work - Budget'!B2="x","x","")</f>
        <v/>
      </c>
      <c r="C2" s="17" t="s">
        <v>51</v>
      </c>
      <c r="D2" s="52"/>
      <c r="E2" s="93" t="s">
        <v>114</v>
      </c>
      <c r="F2" s="93" t="s">
        <v>114</v>
      </c>
      <c r="G2" s="93" t="s">
        <v>114</v>
      </c>
      <c r="H2" s="93" t="s">
        <v>114</v>
      </c>
      <c r="I2" s="93" t="s">
        <v>114</v>
      </c>
      <c r="J2" s="93" t="s">
        <v>114</v>
      </c>
      <c r="K2" s="93" t="s">
        <v>114</v>
      </c>
      <c r="L2" s="18"/>
      <c r="M2" s="18"/>
      <c r="N2" s="20"/>
    </row>
    <row r="3" spans="1:16" ht="15.75" thickBot="1" x14ac:dyDescent="0.3">
      <c r="A3" s="13">
        <v>101</v>
      </c>
      <c r="B3" s="77" t="str">
        <f>IF('Scope Of Work - Budget'!B3="x","x","")</f>
        <v/>
      </c>
      <c r="C3" s="9" t="str">
        <f>IF('Scope Of Work - Budget'!C3&gt;0, 'Scope Of Work - Budget'!C3,"")</f>
        <v>Plans</v>
      </c>
      <c r="D3" s="12">
        <f>'Scope Of Work - Budget'!D3</f>
        <v>0</v>
      </c>
      <c r="E3" s="12"/>
      <c r="F3" s="12"/>
      <c r="G3" s="12"/>
      <c r="H3" s="12"/>
      <c r="I3" s="12"/>
      <c r="J3" s="12"/>
      <c r="K3" s="12"/>
      <c r="L3" s="92">
        <f t="shared" ref="L3:L13" si="0">SUM(E3:K3)</f>
        <v>0</v>
      </c>
      <c r="M3" s="91">
        <f t="shared" ref="M3:M13" si="1">+D3-L3</f>
        <v>0</v>
      </c>
      <c r="N3" s="63">
        <f>IF(M3=0,0,M3/D3)</f>
        <v>0</v>
      </c>
    </row>
    <row r="4" spans="1:16" ht="15.75" thickBot="1" x14ac:dyDescent="0.3">
      <c r="A4" s="13">
        <v>102</v>
      </c>
      <c r="B4" s="77" t="str">
        <f>IF('Scope Of Work - Budget'!B4="x","x","")</f>
        <v/>
      </c>
      <c r="C4" s="9" t="str">
        <f>IF('Scope Of Work - Budget'!C4&gt;0, 'Scope Of Work - Budget'!C4,"")</f>
        <v>Permits</v>
      </c>
      <c r="D4" s="12">
        <f>'Scope Of Work - Budget'!D4</f>
        <v>0</v>
      </c>
      <c r="E4" s="12"/>
      <c r="F4" s="12"/>
      <c r="G4" s="12"/>
      <c r="H4" s="12"/>
      <c r="I4" s="12"/>
      <c r="J4" s="12"/>
      <c r="K4" s="12"/>
      <c r="L4" s="92">
        <f t="shared" si="0"/>
        <v>0</v>
      </c>
      <c r="M4" s="91">
        <f t="shared" si="1"/>
        <v>0</v>
      </c>
      <c r="N4" s="63">
        <f t="shared" ref="N4:N14" si="2">IF(M4=0,0,M4/D4)</f>
        <v>0</v>
      </c>
    </row>
    <row r="5" spans="1:16" ht="15.75" thickBot="1" x14ac:dyDescent="0.3">
      <c r="A5" s="13">
        <v>103</v>
      </c>
      <c r="B5" s="77" t="str">
        <f>IF('Scope Of Work - Budget'!B5="x","x","")</f>
        <v/>
      </c>
      <c r="C5" s="9" t="str">
        <f>IF('Scope Of Work - Budget'!C5&gt;0, 'Scope Of Work - Budget'!C5,"")</f>
        <v>Architect</v>
      </c>
      <c r="D5" s="12">
        <f>'Scope Of Work - Budget'!D5</f>
        <v>0</v>
      </c>
      <c r="E5" s="12"/>
      <c r="F5" s="12"/>
      <c r="G5" s="12"/>
      <c r="H5" s="12"/>
      <c r="I5" s="12"/>
      <c r="J5" s="12"/>
      <c r="K5" s="12"/>
      <c r="L5" s="92">
        <f t="shared" si="0"/>
        <v>0</v>
      </c>
      <c r="M5" s="91">
        <f t="shared" si="1"/>
        <v>0</v>
      </c>
      <c r="N5" s="63">
        <f t="shared" si="2"/>
        <v>0</v>
      </c>
    </row>
    <row r="6" spans="1:16" ht="15.75" thickBot="1" x14ac:dyDescent="0.3">
      <c r="A6" s="13">
        <v>104</v>
      </c>
      <c r="B6" s="77" t="str">
        <f>IF('Scope Of Work - Budget'!B6="x","x","")</f>
        <v/>
      </c>
      <c r="C6" s="9" t="str">
        <f>IF('Scope Of Work - Budget'!C6&gt;0, 'Scope Of Work - Budget'!C6,"")</f>
        <v>Superintendent</v>
      </c>
      <c r="D6" s="12">
        <f>'Scope Of Work - Budget'!D6</f>
        <v>0</v>
      </c>
      <c r="E6" s="12"/>
      <c r="F6" s="12"/>
      <c r="G6" s="12"/>
      <c r="H6" s="12"/>
      <c r="I6" s="12"/>
      <c r="J6" s="12"/>
      <c r="K6" s="12"/>
      <c r="L6" s="92">
        <f t="shared" si="0"/>
        <v>0</v>
      </c>
      <c r="M6" s="91">
        <f t="shared" si="1"/>
        <v>0</v>
      </c>
      <c r="N6" s="63">
        <f t="shared" si="2"/>
        <v>0</v>
      </c>
    </row>
    <row r="7" spans="1:16" ht="15.75" thickBot="1" x14ac:dyDescent="0.3">
      <c r="A7" s="13">
        <v>105</v>
      </c>
      <c r="B7" s="77" t="str">
        <f>IF('Scope Of Work - Budget'!B7="x","x","")</f>
        <v/>
      </c>
      <c r="C7" s="9" t="str">
        <f>IF('Scope Of Work - Budget'!C7&gt;0, 'Scope Of Work - Budget'!C7,"")</f>
        <v>Temp Power</v>
      </c>
      <c r="D7" s="12">
        <f>'Scope Of Work - Budget'!D7</f>
        <v>0</v>
      </c>
      <c r="E7" s="12"/>
      <c r="F7" s="12"/>
      <c r="G7" s="12"/>
      <c r="H7" s="12"/>
      <c r="I7" s="12"/>
      <c r="J7" s="12"/>
      <c r="K7" s="12"/>
      <c r="L7" s="92">
        <f t="shared" si="0"/>
        <v>0</v>
      </c>
      <c r="M7" s="91">
        <f t="shared" si="1"/>
        <v>0</v>
      </c>
      <c r="N7" s="63">
        <f t="shared" si="2"/>
        <v>0</v>
      </c>
    </row>
    <row r="8" spans="1:16" ht="15.75" thickBot="1" x14ac:dyDescent="0.3">
      <c r="A8" s="13">
        <v>106</v>
      </c>
      <c r="B8" s="77" t="str">
        <f>IF('Scope Of Work - Budget'!B8="x","x","")</f>
        <v/>
      </c>
      <c r="C8" s="9" t="str">
        <f>IF('Scope Of Work - Budget'!C8&gt;0, 'Scope Of Work - Budget'!C8,"")</f>
        <v>Temp Toilet</v>
      </c>
      <c r="D8" s="12">
        <f>'Scope Of Work - Budget'!D8</f>
        <v>0</v>
      </c>
      <c r="E8" s="12"/>
      <c r="F8" s="12"/>
      <c r="G8" s="12"/>
      <c r="H8" s="12"/>
      <c r="I8" s="12"/>
      <c r="J8" s="12"/>
      <c r="K8" s="12"/>
      <c r="L8" s="92">
        <f t="shared" si="0"/>
        <v>0</v>
      </c>
      <c r="M8" s="91">
        <f t="shared" si="1"/>
        <v>0</v>
      </c>
      <c r="N8" s="63">
        <f t="shared" si="2"/>
        <v>0</v>
      </c>
    </row>
    <row r="9" spans="1:16" ht="15.75" thickBot="1" x14ac:dyDescent="0.3">
      <c r="A9" s="13">
        <v>107</v>
      </c>
      <c r="B9" s="77" t="str">
        <f>IF('Scope Of Work - Budget'!B9="x","x","")</f>
        <v/>
      </c>
      <c r="C9" s="9" t="str">
        <f>IF('Scope Of Work - Budget'!C9&gt;0, 'Scope Of Work - Budget'!C9,"")</f>
        <v>Temp Water</v>
      </c>
      <c r="D9" s="12">
        <f>'Scope Of Work - Budget'!D9</f>
        <v>0</v>
      </c>
      <c r="E9" s="12"/>
      <c r="F9" s="12"/>
      <c r="G9" s="12"/>
      <c r="H9" s="12"/>
      <c r="I9" s="12"/>
      <c r="J9" s="12"/>
      <c r="K9" s="12"/>
      <c r="L9" s="92">
        <f t="shared" si="0"/>
        <v>0</v>
      </c>
      <c r="M9" s="91">
        <f t="shared" si="1"/>
        <v>0</v>
      </c>
      <c r="N9" s="63">
        <f t="shared" si="2"/>
        <v>0</v>
      </c>
    </row>
    <row r="10" spans="1:16" ht="15.75" thickBot="1" x14ac:dyDescent="0.3">
      <c r="A10" s="13">
        <v>108</v>
      </c>
      <c r="B10" s="77" t="str">
        <f>IF('Scope Of Work - Budget'!B10="x","x","")</f>
        <v/>
      </c>
      <c r="C10" s="9" t="str">
        <f>IF('Scope Of Work - Budget'!C10&gt;0, 'Scope Of Work - Budget'!C10,"")</f>
        <v>Dump/Trash</v>
      </c>
      <c r="D10" s="12">
        <f>'Scope Of Work - Budget'!D10</f>
        <v>0</v>
      </c>
      <c r="E10" s="12"/>
      <c r="F10" s="12"/>
      <c r="G10" s="12"/>
      <c r="H10" s="12"/>
      <c r="I10" s="12"/>
      <c r="J10" s="12"/>
      <c r="K10" s="12"/>
      <c r="L10" s="92">
        <f t="shared" si="0"/>
        <v>0</v>
      </c>
      <c r="M10" s="91">
        <f t="shared" si="1"/>
        <v>0</v>
      </c>
      <c r="N10" s="63">
        <f t="shared" si="2"/>
        <v>0</v>
      </c>
    </row>
    <row r="11" spans="1:16" ht="15.75" thickBot="1" x14ac:dyDescent="0.3">
      <c r="A11" s="13">
        <v>109</v>
      </c>
      <c r="B11" s="77" t="str">
        <f>IF('Scope Of Work - Budget'!B11="x","x","")</f>
        <v/>
      </c>
      <c r="C11" s="9" t="str">
        <f>IF('Scope Of Work - Budget'!C11&gt;0, 'Scope Of Work - Budget'!C11,"")</f>
        <v/>
      </c>
      <c r="D11" s="12">
        <f>'Scope Of Work - Budget'!D11</f>
        <v>0</v>
      </c>
      <c r="E11" s="12"/>
      <c r="F11" s="12"/>
      <c r="G11" s="12"/>
      <c r="H11" s="12"/>
      <c r="I11" s="12"/>
      <c r="J11" s="12"/>
      <c r="K11" s="12"/>
      <c r="L11" s="92">
        <f t="shared" si="0"/>
        <v>0</v>
      </c>
      <c r="M11" s="91">
        <f t="shared" si="1"/>
        <v>0</v>
      </c>
      <c r="N11" s="63">
        <f t="shared" si="2"/>
        <v>0</v>
      </c>
    </row>
    <row r="12" spans="1:16" ht="15.75" thickBot="1" x14ac:dyDescent="0.3">
      <c r="A12" s="13">
        <v>110</v>
      </c>
      <c r="B12" s="77" t="str">
        <f>IF('Scope Of Work - Budget'!B12="x","x","")</f>
        <v/>
      </c>
      <c r="C12" s="9" t="str">
        <f>IF('Scope Of Work - Budget'!C12&gt;0, 'Scope Of Work - Budget'!C12,"")</f>
        <v/>
      </c>
      <c r="D12" s="12">
        <f>'Scope Of Work - Budget'!D12</f>
        <v>0</v>
      </c>
      <c r="E12" s="12"/>
      <c r="F12" s="12"/>
      <c r="G12" s="12"/>
      <c r="H12" s="12"/>
      <c r="I12" s="12"/>
      <c r="J12" s="12"/>
      <c r="K12" s="12"/>
      <c r="L12" s="92">
        <f t="shared" si="0"/>
        <v>0</v>
      </c>
      <c r="M12" s="91">
        <f t="shared" si="1"/>
        <v>0</v>
      </c>
      <c r="N12" s="63">
        <f t="shared" si="2"/>
        <v>0</v>
      </c>
    </row>
    <row r="13" spans="1:16" ht="15.75" thickBot="1" x14ac:dyDescent="0.3">
      <c r="A13" s="13">
        <v>111</v>
      </c>
      <c r="B13" s="96" t="str">
        <f>IF('Scope Of Work - Budget'!B13="x","x","")</f>
        <v/>
      </c>
      <c r="C13" s="9" t="str">
        <f>IF('Scope Of Work - Budget'!C13&gt;0, 'Scope Of Work - Budget'!C13,"")</f>
        <v/>
      </c>
      <c r="D13" s="12">
        <f>'Scope Of Work - Budget'!D13</f>
        <v>0</v>
      </c>
      <c r="E13" s="12"/>
      <c r="F13" s="12"/>
      <c r="G13" s="12"/>
      <c r="H13" s="12"/>
      <c r="I13" s="12"/>
      <c r="J13" s="12"/>
      <c r="K13" s="12"/>
      <c r="L13" s="92">
        <f t="shared" si="0"/>
        <v>0</v>
      </c>
      <c r="M13" s="91">
        <f t="shared" si="1"/>
        <v>0</v>
      </c>
      <c r="N13" s="63">
        <f t="shared" si="2"/>
        <v>0</v>
      </c>
    </row>
    <row r="14" spans="1:16" s="29" customFormat="1" ht="15.75" thickBot="1" x14ac:dyDescent="0.3">
      <c r="A14" s="68"/>
      <c r="B14" s="16" t="str">
        <f>IF('Scope Of Work - Budget'!B2="x","x","")</f>
        <v/>
      </c>
      <c r="C14" s="69" t="s">
        <v>19</v>
      </c>
      <c r="D14" s="67">
        <f>SUM(D3:D13)</f>
        <v>0</v>
      </c>
      <c r="E14" s="67">
        <f t="shared" ref="E14:K14" si="3">SUM(E3:E13)</f>
        <v>0</v>
      </c>
      <c r="F14" s="67">
        <f t="shared" si="3"/>
        <v>0</v>
      </c>
      <c r="G14" s="67">
        <f t="shared" si="3"/>
        <v>0</v>
      </c>
      <c r="H14" s="67">
        <f t="shared" si="3"/>
        <v>0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ref="L14:M14" si="4">SUM(L2:L13)</f>
        <v>0</v>
      </c>
      <c r="M14" s="58">
        <f t="shared" si="4"/>
        <v>0</v>
      </c>
      <c r="N14" s="70">
        <f t="shared" si="2"/>
        <v>0</v>
      </c>
    </row>
    <row r="15" spans="1:16" s="11" customFormat="1" ht="15.6" customHeight="1" thickBot="1" x14ac:dyDescent="0.3">
      <c r="A15" s="15">
        <v>200</v>
      </c>
      <c r="B15" s="16" t="str">
        <f>IF('Scope Of Work - Budget'!B15="x","x","")</f>
        <v/>
      </c>
      <c r="C15" s="17" t="s">
        <v>60</v>
      </c>
      <c r="D15" s="53"/>
      <c r="E15" s="53"/>
      <c r="F15" s="53"/>
      <c r="G15" s="53"/>
      <c r="H15" s="53"/>
      <c r="I15" s="53"/>
      <c r="J15" s="53"/>
      <c r="K15" s="53"/>
      <c r="L15" s="17"/>
      <c r="M15" s="17"/>
      <c r="N15" s="64"/>
    </row>
    <row r="16" spans="1:16" ht="15.75" thickBot="1" x14ac:dyDescent="0.3">
      <c r="A16" s="13">
        <v>201</v>
      </c>
      <c r="B16" s="72" t="str">
        <f>IF('Scope Of Work - Budget'!B16="x","x","")</f>
        <v/>
      </c>
      <c r="C16" s="9" t="str">
        <f>IF('Scope Of Work - Budget'!C16&gt;0, 'Scope Of Work - Budget'!C16,"")</f>
        <v>Panel Main/Subs</v>
      </c>
      <c r="D16" s="12">
        <f>'Scope Of Work - Budget'!D16</f>
        <v>0</v>
      </c>
      <c r="E16" s="12"/>
      <c r="F16" s="12"/>
      <c r="G16" s="12"/>
      <c r="H16" s="12"/>
      <c r="I16" s="12"/>
      <c r="J16" s="12"/>
      <c r="K16" s="12"/>
      <c r="L16" s="92">
        <f t="shared" ref="L16" si="5">SUM(E16:K16)</f>
        <v>0</v>
      </c>
      <c r="M16" s="91">
        <f t="shared" ref="M16" si="6">+D16-L16</f>
        <v>0</v>
      </c>
      <c r="N16" s="63">
        <f>IF(M16=0,0,M16/D16)</f>
        <v>0</v>
      </c>
    </row>
    <row r="17" spans="1:14" ht="15.75" thickBot="1" x14ac:dyDescent="0.3">
      <c r="A17" s="13">
        <v>202</v>
      </c>
      <c r="B17" s="72" t="str">
        <f>IF('Scope Of Work - Budget'!B17="x","x","")</f>
        <v/>
      </c>
      <c r="C17" s="9" t="str">
        <f>IF('Scope Of Work - Budget'!C17&gt;0, 'Scope Of Work - Budget'!C17,"")</f>
        <v>Wiring</v>
      </c>
      <c r="D17" s="12">
        <f>'Scope Of Work - Budget'!D17</f>
        <v>0</v>
      </c>
      <c r="E17" s="12"/>
      <c r="F17" s="12"/>
      <c r="G17" s="12"/>
      <c r="H17" s="12"/>
      <c r="I17" s="12"/>
      <c r="J17" s="12"/>
      <c r="K17" s="12"/>
      <c r="L17" s="92">
        <f t="shared" ref="L17:L77" si="7">SUM(E17:K17)</f>
        <v>0</v>
      </c>
      <c r="M17" s="91">
        <f t="shared" ref="M17:M77" si="8">+D17-L17</f>
        <v>0</v>
      </c>
      <c r="N17" s="63">
        <f t="shared" ref="N17:N25" si="9">IF(M17=0,0,M17/D17)</f>
        <v>0</v>
      </c>
    </row>
    <row r="18" spans="1:14" ht="15.75" thickBot="1" x14ac:dyDescent="0.3">
      <c r="A18" s="13">
        <v>203</v>
      </c>
      <c r="B18" s="72" t="str">
        <f>IF('Scope Of Work - Budget'!B18="x","x","")</f>
        <v/>
      </c>
      <c r="C18" s="9" t="str">
        <f>IF('Scope Of Work - Budget'!C18&gt;0, 'Scope Of Work - Budget'!C18,"")</f>
        <v>Outlets</v>
      </c>
      <c r="D18" s="12">
        <f>'Scope Of Work - Budget'!D18</f>
        <v>0</v>
      </c>
      <c r="E18" s="12"/>
      <c r="F18" s="12"/>
      <c r="G18" s="12"/>
      <c r="H18" s="12"/>
      <c r="I18" s="12"/>
      <c r="J18" s="12"/>
      <c r="K18" s="12"/>
      <c r="L18" s="92">
        <f t="shared" si="7"/>
        <v>0</v>
      </c>
      <c r="M18" s="91">
        <f t="shared" si="8"/>
        <v>0</v>
      </c>
      <c r="N18" s="63">
        <f t="shared" si="9"/>
        <v>0</v>
      </c>
    </row>
    <row r="19" spans="1:14" ht="15.75" thickBot="1" x14ac:dyDescent="0.3">
      <c r="A19" s="13">
        <v>204</v>
      </c>
      <c r="B19" s="72" t="str">
        <f>IF('Scope Of Work - Budget'!B19="x","x","")</f>
        <v/>
      </c>
      <c r="C19" s="9" t="str">
        <f>IF('Scope Of Work - Budget'!C19&gt;0, 'Scope Of Work - Budget'!C19,"")</f>
        <v>Smoke Alarms</v>
      </c>
      <c r="D19" s="12">
        <f>'Scope Of Work - Budget'!D19</f>
        <v>0</v>
      </c>
      <c r="E19" s="12"/>
      <c r="F19" s="12"/>
      <c r="G19" s="12"/>
      <c r="H19" s="12"/>
      <c r="I19" s="12"/>
      <c r="J19" s="12"/>
      <c r="K19" s="12"/>
      <c r="L19" s="92">
        <f t="shared" si="7"/>
        <v>0</v>
      </c>
      <c r="M19" s="91">
        <f t="shared" si="8"/>
        <v>0</v>
      </c>
      <c r="N19" s="63">
        <f t="shared" si="9"/>
        <v>0</v>
      </c>
    </row>
    <row r="20" spans="1:14" ht="15.75" thickBot="1" x14ac:dyDescent="0.3">
      <c r="A20" s="13">
        <v>205</v>
      </c>
      <c r="B20" s="72" t="str">
        <f>IF('Scope Of Work - Budget'!B20="x","x","")</f>
        <v/>
      </c>
      <c r="C20" s="9" t="str">
        <f>IF('Scope Of Work - Budget'!C20&gt;0, 'Scope Of Work - Budget'!C20,"")</f>
        <v>CO Detecters</v>
      </c>
      <c r="D20" s="12">
        <f>'Scope Of Work - Budget'!D20</f>
        <v>0</v>
      </c>
      <c r="E20" s="12"/>
      <c r="F20" s="12"/>
      <c r="G20" s="12"/>
      <c r="H20" s="12"/>
      <c r="I20" s="12"/>
      <c r="J20" s="12"/>
      <c r="K20" s="12"/>
      <c r="L20" s="92">
        <f t="shared" si="7"/>
        <v>0</v>
      </c>
      <c r="M20" s="91">
        <f t="shared" si="8"/>
        <v>0</v>
      </c>
      <c r="N20" s="63">
        <f t="shared" si="9"/>
        <v>0</v>
      </c>
    </row>
    <row r="21" spans="1:14" ht="15.75" thickBot="1" x14ac:dyDescent="0.3">
      <c r="A21" s="13">
        <v>206</v>
      </c>
      <c r="B21" s="72" t="str">
        <f>IF('Scope Of Work - Budget'!B21="x","x","")</f>
        <v/>
      </c>
      <c r="C21" s="9" t="str">
        <f>IF('Scope Of Work - Budget'!C21&gt;0, 'Scope Of Work - Budget'!C21,"")</f>
        <v>Cable Lines</v>
      </c>
      <c r="D21" s="12">
        <f>'Scope Of Work - Budget'!D21</f>
        <v>0</v>
      </c>
      <c r="E21" s="12"/>
      <c r="F21" s="12"/>
      <c r="G21" s="12"/>
      <c r="H21" s="12"/>
      <c r="I21" s="12"/>
      <c r="J21" s="12"/>
      <c r="K21" s="12"/>
      <c r="L21" s="92">
        <f t="shared" si="7"/>
        <v>0</v>
      </c>
      <c r="M21" s="91">
        <f t="shared" si="8"/>
        <v>0</v>
      </c>
      <c r="N21" s="63">
        <f t="shared" si="9"/>
        <v>0</v>
      </c>
    </row>
    <row r="22" spans="1:14" ht="15.75" thickBot="1" x14ac:dyDescent="0.3">
      <c r="A22" s="13">
        <v>207</v>
      </c>
      <c r="B22" s="72" t="str">
        <f>IF('Scope Of Work - Budget'!B22="x","x","")</f>
        <v/>
      </c>
      <c r="C22" s="9" t="str">
        <f>IF('Scope Of Work - Budget'!C22&gt;0, 'Scope Of Work - Budget'!C22,"")</f>
        <v/>
      </c>
      <c r="D22" s="12">
        <f>'Scope Of Work - Budget'!D22</f>
        <v>0</v>
      </c>
      <c r="E22" s="12"/>
      <c r="F22" s="12"/>
      <c r="G22" s="12"/>
      <c r="H22" s="12"/>
      <c r="I22" s="12"/>
      <c r="J22" s="12"/>
      <c r="K22" s="12"/>
      <c r="L22" s="92">
        <f t="shared" si="7"/>
        <v>0</v>
      </c>
      <c r="M22" s="91">
        <f t="shared" si="8"/>
        <v>0</v>
      </c>
      <c r="N22" s="63">
        <f t="shared" si="9"/>
        <v>0</v>
      </c>
    </row>
    <row r="23" spans="1:14" ht="15.75" thickBot="1" x14ac:dyDescent="0.3">
      <c r="A23" s="13">
        <v>208</v>
      </c>
      <c r="B23" s="72" t="str">
        <f>IF('Scope Of Work - Budget'!B23="x","x","")</f>
        <v/>
      </c>
      <c r="C23" s="9" t="str">
        <f>IF('Scope Of Work - Budget'!C23&gt;0, 'Scope Of Work - Budget'!C23,"")</f>
        <v/>
      </c>
      <c r="D23" s="12">
        <f>'Scope Of Work - Budget'!D23</f>
        <v>0</v>
      </c>
      <c r="E23" s="12"/>
      <c r="F23" s="12"/>
      <c r="G23" s="12"/>
      <c r="H23" s="12"/>
      <c r="I23" s="12"/>
      <c r="J23" s="12"/>
      <c r="K23" s="12"/>
      <c r="L23" s="92">
        <f t="shared" si="7"/>
        <v>0</v>
      </c>
      <c r="M23" s="91">
        <f t="shared" si="8"/>
        <v>0</v>
      </c>
      <c r="N23" s="63">
        <f t="shared" si="9"/>
        <v>0</v>
      </c>
    </row>
    <row r="24" spans="1:14" ht="15.75" thickBot="1" x14ac:dyDescent="0.3">
      <c r="A24" s="13">
        <v>209</v>
      </c>
      <c r="B24" s="97" t="str">
        <f>IF('Scope Of Work - Budget'!B24="x","x","")</f>
        <v/>
      </c>
      <c r="C24" s="9" t="str">
        <f>IF('Scope Of Work - Budget'!C24&gt;0, 'Scope Of Work - Budget'!C24,"")</f>
        <v/>
      </c>
      <c r="D24" s="12">
        <f>'Scope Of Work - Budget'!D24</f>
        <v>0</v>
      </c>
      <c r="E24" s="12"/>
      <c r="F24" s="12"/>
      <c r="G24" s="12"/>
      <c r="H24" s="12"/>
      <c r="I24" s="12"/>
      <c r="J24" s="12"/>
      <c r="K24" s="12"/>
      <c r="L24" s="92">
        <f t="shared" si="7"/>
        <v>0</v>
      </c>
      <c r="M24" s="91">
        <f t="shared" si="8"/>
        <v>0</v>
      </c>
      <c r="N24" s="63">
        <f t="shared" si="9"/>
        <v>0</v>
      </c>
    </row>
    <row r="25" spans="1:14" s="29" customFormat="1" ht="15.75" thickBot="1" x14ac:dyDescent="0.3">
      <c r="A25" s="68"/>
      <c r="B25" s="16" t="str">
        <f>IF('Scope Of Work - Budget'!B55="x","x","")</f>
        <v/>
      </c>
      <c r="C25" s="69" t="s">
        <v>19</v>
      </c>
      <c r="D25" s="67">
        <f t="shared" ref="D25:M25" si="10">SUM(D16:D24)</f>
        <v>0</v>
      </c>
      <c r="E25" s="67">
        <f t="shared" si="10"/>
        <v>0</v>
      </c>
      <c r="F25" s="67">
        <f t="shared" si="10"/>
        <v>0</v>
      </c>
      <c r="G25" s="67">
        <f t="shared" si="10"/>
        <v>0</v>
      </c>
      <c r="H25" s="67">
        <f t="shared" si="10"/>
        <v>0</v>
      </c>
      <c r="I25" s="67">
        <f t="shared" si="10"/>
        <v>0</v>
      </c>
      <c r="J25" s="67">
        <f t="shared" si="10"/>
        <v>0</v>
      </c>
      <c r="K25" s="67">
        <f t="shared" si="10"/>
        <v>0</v>
      </c>
      <c r="L25" s="67">
        <f t="shared" si="10"/>
        <v>0</v>
      </c>
      <c r="M25" s="58">
        <f t="shared" si="10"/>
        <v>0</v>
      </c>
      <c r="N25" s="70">
        <f t="shared" si="9"/>
        <v>0</v>
      </c>
    </row>
    <row r="26" spans="1:14" s="11" customFormat="1" ht="15.6" customHeight="1" thickBot="1" x14ac:dyDescent="0.3">
      <c r="A26" s="15">
        <v>300</v>
      </c>
      <c r="B26" s="16" t="str">
        <f>IF('Scope Of Work - Budget'!B26="x","x","")</f>
        <v/>
      </c>
      <c r="C26" s="17" t="s">
        <v>66</v>
      </c>
      <c r="D26" s="53"/>
      <c r="E26" s="53"/>
      <c r="F26" s="53"/>
      <c r="G26" s="53"/>
      <c r="H26" s="53"/>
      <c r="I26" s="53"/>
      <c r="J26" s="53"/>
      <c r="K26" s="53"/>
      <c r="L26" s="17"/>
      <c r="M26" s="17"/>
      <c r="N26" s="64"/>
    </row>
    <row r="27" spans="1:14" ht="15.75" thickBot="1" x14ac:dyDescent="0.3">
      <c r="A27" s="13">
        <v>301</v>
      </c>
      <c r="B27" s="72" t="str">
        <f>IF('Scope Of Work - Budget'!B27="x","x","")</f>
        <v/>
      </c>
      <c r="C27" s="9" t="str">
        <f>IF('Scope Of Work - Budget'!C27&gt;0, 'Scope Of Work - Budget'!C27,"")</f>
        <v>Septic</v>
      </c>
      <c r="D27" s="12">
        <f>'Scope Of Work - Budget'!D27</f>
        <v>0</v>
      </c>
      <c r="E27" s="12"/>
      <c r="F27" s="12"/>
      <c r="G27" s="12"/>
      <c r="H27" s="12"/>
      <c r="I27" s="12"/>
      <c r="J27" s="12"/>
      <c r="K27" s="12"/>
      <c r="L27" s="92">
        <f t="shared" si="7"/>
        <v>0</v>
      </c>
      <c r="M27" s="91">
        <f t="shared" si="8"/>
        <v>0</v>
      </c>
      <c r="N27" s="63">
        <f>IF(M27=0,0,M27/D27)</f>
        <v>0</v>
      </c>
    </row>
    <row r="28" spans="1:14" ht="15.75" thickBot="1" x14ac:dyDescent="0.3">
      <c r="A28" s="13">
        <v>302</v>
      </c>
      <c r="B28" s="72" t="str">
        <f>IF('Scope Of Work - Budget'!B28="x","x","")</f>
        <v/>
      </c>
      <c r="C28" s="9" t="str">
        <f>IF('Scope Of Work - Budget'!C28&gt;0, 'Scope Of Work - Budget'!C28,"")</f>
        <v>Sewer</v>
      </c>
      <c r="D28" s="12">
        <f>'Scope Of Work - Budget'!D28</f>
        <v>0</v>
      </c>
      <c r="E28" s="12"/>
      <c r="F28" s="12"/>
      <c r="G28" s="12"/>
      <c r="H28" s="12"/>
      <c r="I28" s="12"/>
      <c r="J28" s="12"/>
      <c r="K28" s="12"/>
      <c r="L28" s="92">
        <f t="shared" si="7"/>
        <v>0</v>
      </c>
      <c r="M28" s="91">
        <f t="shared" si="8"/>
        <v>0</v>
      </c>
      <c r="N28" s="63">
        <f t="shared" ref="N28:N36" si="11">IF(M28=0,0,M28/D28)</f>
        <v>0</v>
      </c>
    </row>
    <row r="29" spans="1:14" ht="15.75" thickBot="1" x14ac:dyDescent="0.3">
      <c r="A29" s="13">
        <v>303</v>
      </c>
      <c r="B29" s="72" t="str">
        <f>IF('Scope Of Work - Budget'!B29="x","x","")</f>
        <v/>
      </c>
      <c r="C29" s="9" t="str">
        <f>IF('Scope Of Work - Budget'!C29&gt;0, 'Scope Of Work - Budget'!C29,"")</f>
        <v>Water Lines</v>
      </c>
      <c r="D29" s="12">
        <f>'Scope Of Work - Budget'!D29</f>
        <v>0</v>
      </c>
      <c r="E29" s="12"/>
      <c r="F29" s="12"/>
      <c r="G29" s="12"/>
      <c r="H29" s="12"/>
      <c r="I29" s="12"/>
      <c r="J29" s="12"/>
      <c r="K29" s="12"/>
      <c r="L29" s="92">
        <f t="shared" si="7"/>
        <v>0</v>
      </c>
      <c r="M29" s="91">
        <f t="shared" si="8"/>
        <v>0</v>
      </c>
      <c r="N29" s="63">
        <f t="shared" si="11"/>
        <v>0</v>
      </c>
    </row>
    <row r="30" spans="1:14" ht="15.75" thickBot="1" x14ac:dyDescent="0.3">
      <c r="A30" s="13">
        <v>304</v>
      </c>
      <c r="B30" s="72" t="str">
        <f>IF('Scope Of Work - Budget'!B30="x","x","")</f>
        <v/>
      </c>
      <c r="C30" s="9" t="str">
        <f>IF('Scope Of Work - Budget'!C30&gt;0, 'Scope Of Work - Budget'!C30,"")</f>
        <v>Traps &amp; Clean-Outs</v>
      </c>
      <c r="D30" s="12">
        <f>'Scope Of Work - Budget'!D30</f>
        <v>0</v>
      </c>
      <c r="E30" s="12"/>
      <c r="F30" s="12"/>
      <c r="G30" s="12"/>
      <c r="H30" s="12"/>
      <c r="I30" s="12"/>
      <c r="J30" s="12"/>
      <c r="K30" s="12"/>
      <c r="L30" s="92">
        <f t="shared" si="7"/>
        <v>0</v>
      </c>
      <c r="M30" s="91">
        <f t="shared" si="8"/>
        <v>0</v>
      </c>
      <c r="N30" s="63">
        <f t="shared" si="11"/>
        <v>0</v>
      </c>
    </row>
    <row r="31" spans="1:14" ht="15.75" thickBot="1" x14ac:dyDescent="0.3">
      <c r="A31" s="13">
        <v>305</v>
      </c>
      <c r="B31" s="72" t="str">
        <f>IF('Scope Of Work - Budget'!B31="x","x","")</f>
        <v/>
      </c>
      <c r="C31" s="9" t="str">
        <f>IF('Scope Of Work - Budget'!C31&gt;0, 'Scope Of Work - Budget'!C31,"")</f>
        <v>Piping Vents</v>
      </c>
      <c r="D31" s="12">
        <f>'Scope Of Work - Budget'!D31</f>
        <v>0</v>
      </c>
      <c r="E31" s="12"/>
      <c r="F31" s="12"/>
      <c r="G31" s="12"/>
      <c r="H31" s="12"/>
      <c r="I31" s="12"/>
      <c r="J31" s="12"/>
      <c r="K31" s="12"/>
      <c r="L31" s="92">
        <f t="shared" si="7"/>
        <v>0</v>
      </c>
      <c r="M31" s="91">
        <f t="shared" si="8"/>
        <v>0</v>
      </c>
      <c r="N31" s="63">
        <f t="shared" si="11"/>
        <v>0</v>
      </c>
    </row>
    <row r="32" spans="1:14" ht="15.75" thickBot="1" x14ac:dyDescent="0.3">
      <c r="A32" s="13">
        <v>306</v>
      </c>
      <c r="B32" s="72" t="str">
        <f>IF('Scope Of Work - Budget'!B32="x","x","")</f>
        <v/>
      </c>
      <c r="C32" s="9" t="str">
        <f>IF('Scope Of Work - Budget'!C32&gt;0, 'Scope Of Work - Budget'!C32,"")</f>
        <v>Fire Sprinklers</v>
      </c>
      <c r="D32" s="12">
        <f>'Scope Of Work - Budget'!D32</f>
        <v>0</v>
      </c>
      <c r="E32" s="12"/>
      <c r="F32" s="12"/>
      <c r="G32" s="12"/>
      <c r="H32" s="12"/>
      <c r="I32" s="12"/>
      <c r="J32" s="12"/>
      <c r="K32" s="12"/>
      <c r="L32" s="92">
        <f t="shared" si="7"/>
        <v>0</v>
      </c>
      <c r="M32" s="91">
        <f t="shared" si="8"/>
        <v>0</v>
      </c>
      <c r="N32" s="63">
        <f t="shared" si="11"/>
        <v>0</v>
      </c>
    </row>
    <row r="33" spans="1:14" ht="15.75" thickBot="1" x14ac:dyDescent="0.3">
      <c r="A33" s="13">
        <v>307</v>
      </c>
      <c r="B33" s="72" t="str">
        <f>IF('Scope Of Work - Budget'!B33="x","x","")</f>
        <v/>
      </c>
      <c r="C33" s="9" t="str">
        <f>IF('Scope Of Work - Budget'!C33&gt;0, 'Scope Of Work - Budget'!C33,"")</f>
        <v/>
      </c>
      <c r="D33" s="12">
        <f>'Scope Of Work - Budget'!D33</f>
        <v>0</v>
      </c>
      <c r="E33" s="12"/>
      <c r="F33" s="12"/>
      <c r="G33" s="12"/>
      <c r="H33" s="12"/>
      <c r="I33" s="12"/>
      <c r="J33" s="12"/>
      <c r="K33" s="12"/>
      <c r="L33" s="92">
        <f t="shared" si="7"/>
        <v>0</v>
      </c>
      <c r="M33" s="91">
        <f t="shared" si="8"/>
        <v>0</v>
      </c>
      <c r="N33" s="63">
        <f t="shared" si="11"/>
        <v>0</v>
      </c>
    </row>
    <row r="34" spans="1:14" ht="15.75" thickBot="1" x14ac:dyDescent="0.3">
      <c r="A34" s="13">
        <v>308</v>
      </c>
      <c r="B34" s="72" t="str">
        <f>IF('Scope Of Work - Budget'!B34="x","x","")</f>
        <v/>
      </c>
      <c r="C34" s="9" t="str">
        <f>IF('Scope Of Work - Budget'!C34&gt;0, 'Scope Of Work - Budget'!C34,"")</f>
        <v/>
      </c>
      <c r="D34" s="12">
        <f>'Scope Of Work - Budget'!D34</f>
        <v>0</v>
      </c>
      <c r="E34" s="12"/>
      <c r="F34" s="12"/>
      <c r="G34" s="12"/>
      <c r="H34" s="12"/>
      <c r="I34" s="12"/>
      <c r="J34" s="12"/>
      <c r="K34" s="12"/>
      <c r="L34" s="92">
        <f t="shared" si="7"/>
        <v>0</v>
      </c>
      <c r="M34" s="91">
        <f t="shared" si="8"/>
        <v>0</v>
      </c>
      <c r="N34" s="63">
        <f t="shared" si="11"/>
        <v>0</v>
      </c>
    </row>
    <row r="35" spans="1:14" ht="15.75" thickBot="1" x14ac:dyDescent="0.3">
      <c r="A35" s="13">
        <v>309</v>
      </c>
      <c r="B35" s="97" t="str">
        <f>IF('Scope Of Work - Budget'!B35="x","x","")</f>
        <v/>
      </c>
      <c r="C35" s="9" t="str">
        <f>IF('Scope Of Work - Budget'!C35&gt;0, 'Scope Of Work - Budget'!C35,"")</f>
        <v/>
      </c>
      <c r="D35" s="12">
        <f>'Scope Of Work - Budget'!D35</f>
        <v>0</v>
      </c>
      <c r="E35" s="12"/>
      <c r="F35" s="12"/>
      <c r="G35" s="12"/>
      <c r="H35" s="12"/>
      <c r="I35" s="12"/>
      <c r="J35" s="12"/>
      <c r="K35" s="12"/>
      <c r="L35" s="92">
        <f t="shared" si="7"/>
        <v>0</v>
      </c>
      <c r="M35" s="91">
        <f t="shared" si="8"/>
        <v>0</v>
      </c>
      <c r="N35" s="63">
        <f t="shared" si="11"/>
        <v>0</v>
      </c>
    </row>
    <row r="36" spans="1:14" s="29" customFormat="1" ht="15.75" thickBot="1" x14ac:dyDescent="0.3">
      <c r="A36" s="68"/>
      <c r="B36" s="16" t="str">
        <f>IF('Scope Of Work - Budget'!B26="x","x","")</f>
        <v/>
      </c>
      <c r="C36" s="69" t="s">
        <v>19</v>
      </c>
      <c r="D36" s="67">
        <f>SUM(D27:D35)</f>
        <v>0</v>
      </c>
      <c r="E36" s="67">
        <f t="shared" ref="E36:K36" si="12">SUM(E27:E35)</f>
        <v>0</v>
      </c>
      <c r="F36" s="67">
        <f t="shared" si="12"/>
        <v>0</v>
      </c>
      <c r="G36" s="67">
        <f t="shared" si="12"/>
        <v>0</v>
      </c>
      <c r="H36" s="67">
        <f t="shared" si="12"/>
        <v>0</v>
      </c>
      <c r="I36" s="67">
        <f t="shared" si="12"/>
        <v>0</v>
      </c>
      <c r="J36" s="67">
        <f t="shared" si="12"/>
        <v>0</v>
      </c>
      <c r="K36" s="67">
        <f t="shared" si="12"/>
        <v>0</v>
      </c>
      <c r="L36" s="67">
        <f>SUM(L27:L35)</f>
        <v>0</v>
      </c>
      <c r="M36" s="58">
        <f t="shared" ref="M36" si="13">SUM(M27:M35)</f>
        <v>0</v>
      </c>
      <c r="N36" s="70">
        <f t="shared" si="11"/>
        <v>0</v>
      </c>
    </row>
    <row r="37" spans="1:14" s="11" customFormat="1" ht="15.6" customHeight="1" thickBot="1" x14ac:dyDescent="0.3">
      <c r="A37" s="15">
        <v>400</v>
      </c>
      <c r="B37" s="16" t="str">
        <f>IF('Scope Of Work - Budget'!B37="x","x","")</f>
        <v/>
      </c>
      <c r="C37" s="17" t="s">
        <v>72</v>
      </c>
      <c r="D37" s="53"/>
      <c r="E37" s="53"/>
      <c r="F37" s="53"/>
      <c r="G37" s="53"/>
      <c r="H37" s="53"/>
      <c r="I37" s="53"/>
      <c r="J37" s="53"/>
      <c r="K37" s="53"/>
      <c r="L37" s="17"/>
      <c r="M37" s="17"/>
      <c r="N37" s="64"/>
    </row>
    <row r="38" spans="1:14" ht="15.75" thickBot="1" x14ac:dyDescent="0.3">
      <c r="A38" s="13">
        <v>401</v>
      </c>
      <c r="B38" s="72" t="str">
        <f>IF('Scope Of Work - Budget'!B38="x","x","")</f>
        <v/>
      </c>
      <c r="C38" s="9" t="str">
        <f>IF('Scope Of Work - Budget'!C38&gt;0, 'Scope Of Work - Budget'!C38,"")</f>
        <v>Rough Ductwork</v>
      </c>
      <c r="D38" s="12">
        <f>'Scope Of Work - Budget'!D38</f>
        <v>0</v>
      </c>
      <c r="E38" s="12"/>
      <c r="F38" s="12"/>
      <c r="G38" s="12"/>
      <c r="H38" s="12"/>
      <c r="I38" s="12"/>
      <c r="J38" s="12"/>
      <c r="K38" s="12"/>
      <c r="L38" s="92">
        <f t="shared" si="7"/>
        <v>0</v>
      </c>
      <c r="M38" s="91">
        <f t="shared" si="8"/>
        <v>0</v>
      </c>
      <c r="N38" s="63">
        <f>IF(M38=0,0,M38/D38)</f>
        <v>0</v>
      </c>
    </row>
    <row r="39" spans="1:14" ht="15.75" thickBot="1" x14ac:dyDescent="0.3">
      <c r="A39" s="13">
        <v>402</v>
      </c>
      <c r="B39" s="72" t="str">
        <f>IF('Scope Of Work - Budget'!B39="x","x","")</f>
        <v/>
      </c>
      <c r="C39" s="9" t="str">
        <f>IF('Scope Of Work - Budget'!C39&gt;0, 'Scope Of Work - Budget'!C39,"")</f>
        <v>Heating Unit</v>
      </c>
      <c r="D39" s="12">
        <f>'Scope Of Work - Budget'!D39</f>
        <v>0</v>
      </c>
      <c r="E39" s="12"/>
      <c r="F39" s="12"/>
      <c r="G39" s="12"/>
      <c r="H39" s="12"/>
      <c r="I39" s="12"/>
      <c r="J39" s="12"/>
      <c r="K39" s="12"/>
      <c r="L39" s="92">
        <f t="shared" si="7"/>
        <v>0</v>
      </c>
      <c r="M39" s="91">
        <f t="shared" si="8"/>
        <v>0</v>
      </c>
      <c r="N39" s="63">
        <f t="shared" ref="N39:N48" si="14">IF(M39=0,0,M39/D39)</f>
        <v>0</v>
      </c>
    </row>
    <row r="40" spans="1:14" ht="15.75" thickBot="1" x14ac:dyDescent="0.3">
      <c r="A40" s="13">
        <v>403</v>
      </c>
      <c r="B40" s="72" t="str">
        <f>IF('Scope Of Work - Budget'!B40="x","x","")</f>
        <v/>
      </c>
      <c r="C40" s="9" t="str">
        <f>IF('Scope Of Work - Budget'!C40&gt;0, 'Scope Of Work - Budget'!C40,"")</f>
        <v>AC Unit</v>
      </c>
      <c r="D40" s="12">
        <f>'Scope Of Work - Budget'!D40</f>
        <v>0</v>
      </c>
      <c r="E40" s="12"/>
      <c r="F40" s="12"/>
      <c r="G40" s="12"/>
      <c r="H40" s="12"/>
      <c r="I40" s="12"/>
      <c r="J40" s="12"/>
      <c r="K40" s="12"/>
      <c r="L40" s="92">
        <f t="shared" si="7"/>
        <v>0</v>
      </c>
      <c r="M40" s="91">
        <f t="shared" si="8"/>
        <v>0</v>
      </c>
      <c r="N40" s="63">
        <f t="shared" si="14"/>
        <v>0</v>
      </c>
    </row>
    <row r="41" spans="1:14" ht="15.75" thickBot="1" x14ac:dyDescent="0.3">
      <c r="A41" s="13">
        <v>404</v>
      </c>
      <c r="B41" s="72" t="str">
        <f>IF('Scope Of Work - Budget'!B41="x","x","")</f>
        <v/>
      </c>
      <c r="C41" s="9" t="str">
        <f>IF('Scope Of Work - Budget'!C41&gt;0, 'Scope Of Work - Budget'!C41,"")</f>
        <v>Heat Pump</v>
      </c>
      <c r="D41" s="12">
        <f>'Scope Of Work - Budget'!D41</f>
        <v>0</v>
      </c>
      <c r="E41" s="12"/>
      <c r="F41" s="12"/>
      <c r="G41" s="12"/>
      <c r="H41" s="12"/>
      <c r="I41" s="12"/>
      <c r="J41" s="12"/>
      <c r="K41" s="12"/>
      <c r="L41" s="92">
        <f t="shared" si="7"/>
        <v>0</v>
      </c>
      <c r="M41" s="91">
        <f t="shared" si="8"/>
        <v>0</v>
      </c>
      <c r="N41" s="63">
        <f t="shared" si="14"/>
        <v>0</v>
      </c>
    </row>
    <row r="42" spans="1:14" ht="15.75" thickBot="1" x14ac:dyDescent="0.3">
      <c r="A42" s="13">
        <v>405</v>
      </c>
      <c r="B42" s="72" t="str">
        <f>IF('Scope Of Work - Budget'!B42="x","x","")</f>
        <v/>
      </c>
      <c r="C42" s="9" t="str">
        <f>IF('Scope Of Work - Budget'!C42&gt;0, 'Scope Of Work - Budget'!C42,"")</f>
        <v>Hot Water Tank</v>
      </c>
      <c r="D42" s="12">
        <f>'Scope Of Work - Budget'!D42</f>
        <v>0</v>
      </c>
      <c r="E42" s="12"/>
      <c r="F42" s="12"/>
      <c r="G42" s="12"/>
      <c r="H42" s="12"/>
      <c r="I42" s="12"/>
      <c r="J42" s="12"/>
      <c r="K42" s="12"/>
      <c r="L42" s="92">
        <f t="shared" si="7"/>
        <v>0</v>
      </c>
      <c r="M42" s="91">
        <f t="shared" si="8"/>
        <v>0</v>
      </c>
      <c r="N42" s="63">
        <f t="shared" si="14"/>
        <v>0</v>
      </c>
    </row>
    <row r="43" spans="1:14" ht="15.75" thickBot="1" x14ac:dyDescent="0.3">
      <c r="A43" s="13">
        <v>406</v>
      </c>
      <c r="B43" s="72" t="str">
        <f>IF('Scope Of Work - Budget'!B43="x","x","")</f>
        <v/>
      </c>
      <c r="C43" s="9" t="str">
        <f>IF('Scope Of Work - Budget'!C43&gt;0, 'Scope Of Work - Budget'!C43,"")</f>
        <v>Finish Ductwork</v>
      </c>
      <c r="D43" s="12">
        <f>'Scope Of Work - Budget'!D43</f>
        <v>0</v>
      </c>
      <c r="E43" s="12"/>
      <c r="F43" s="12"/>
      <c r="G43" s="12"/>
      <c r="H43" s="12"/>
      <c r="I43" s="12"/>
      <c r="J43" s="12"/>
      <c r="K43" s="12"/>
      <c r="L43" s="92">
        <f t="shared" si="7"/>
        <v>0</v>
      </c>
      <c r="M43" s="91">
        <f t="shared" si="8"/>
        <v>0</v>
      </c>
      <c r="N43" s="63">
        <f t="shared" si="14"/>
        <v>0</v>
      </c>
    </row>
    <row r="44" spans="1:14" ht="15.75" thickBot="1" x14ac:dyDescent="0.3">
      <c r="A44" s="13">
        <v>407</v>
      </c>
      <c r="B44" s="72" t="str">
        <f>IF('Scope Of Work - Budget'!B44="x","x","")</f>
        <v/>
      </c>
      <c r="C44" s="9" t="str">
        <f>IF('Scope Of Work - Budget'!C44&gt;0, 'Scope Of Work - Budget'!C44,"")</f>
        <v>Gas Piping</v>
      </c>
      <c r="D44" s="12">
        <f>'Scope Of Work - Budget'!D44</f>
        <v>0</v>
      </c>
      <c r="E44" s="12"/>
      <c r="F44" s="12"/>
      <c r="G44" s="12"/>
      <c r="H44" s="12"/>
      <c r="I44" s="12"/>
      <c r="J44" s="12"/>
      <c r="K44" s="12"/>
      <c r="L44" s="92">
        <f t="shared" si="7"/>
        <v>0</v>
      </c>
      <c r="M44" s="91">
        <f t="shared" si="8"/>
        <v>0</v>
      </c>
      <c r="N44" s="63">
        <f t="shared" si="14"/>
        <v>0</v>
      </c>
    </row>
    <row r="45" spans="1:14" ht="15.75" thickBot="1" x14ac:dyDescent="0.3">
      <c r="A45" s="13">
        <v>408</v>
      </c>
      <c r="B45" s="72" t="str">
        <f>IF('Scope Of Work - Budget'!B45="x","x","")</f>
        <v/>
      </c>
      <c r="C45" s="9" t="str">
        <f>IF('Scope Of Work - Budget'!C45&gt;0, 'Scope Of Work - Budget'!C45,"")</f>
        <v/>
      </c>
      <c r="D45" s="12">
        <f>'Scope Of Work - Budget'!D45</f>
        <v>0</v>
      </c>
      <c r="E45" s="12"/>
      <c r="F45" s="12"/>
      <c r="G45" s="12"/>
      <c r="H45" s="12"/>
      <c r="I45" s="12"/>
      <c r="J45" s="12"/>
      <c r="K45" s="12"/>
      <c r="L45" s="92">
        <f t="shared" si="7"/>
        <v>0</v>
      </c>
      <c r="M45" s="91">
        <f t="shared" si="8"/>
        <v>0</v>
      </c>
      <c r="N45" s="63">
        <f t="shared" si="14"/>
        <v>0</v>
      </c>
    </row>
    <row r="46" spans="1:14" ht="15.75" thickBot="1" x14ac:dyDescent="0.3">
      <c r="A46" s="13">
        <v>409</v>
      </c>
      <c r="B46" s="72" t="str">
        <f>IF('Scope Of Work - Budget'!B46="x","x","")</f>
        <v/>
      </c>
      <c r="C46" s="9" t="str">
        <f>IF('Scope Of Work - Budget'!C46&gt;0, 'Scope Of Work - Budget'!C46,"")</f>
        <v/>
      </c>
      <c r="D46" s="12">
        <f>'Scope Of Work - Budget'!D46</f>
        <v>0</v>
      </c>
      <c r="E46" s="12"/>
      <c r="F46" s="12"/>
      <c r="G46" s="12"/>
      <c r="H46" s="12"/>
      <c r="I46" s="12"/>
      <c r="J46" s="12"/>
      <c r="K46" s="12"/>
      <c r="L46" s="92">
        <f t="shared" si="7"/>
        <v>0</v>
      </c>
      <c r="M46" s="91">
        <f t="shared" si="8"/>
        <v>0</v>
      </c>
      <c r="N46" s="63">
        <f t="shared" si="14"/>
        <v>0</v>
      </c>
    </row>
    <row r="47" spans="1:14" ht="15.75" thickBot="1" x14ac:dyDescent="0.3">
      <c r="A47" s="13">
        <v>410</v>
      </c>
      <c r="B47" s="97" t="str">
        <f>IF('Scope Of Work - Budget'!B47="x","x","")</f>
        <v/>
      </c>
      <c r="C47" s="9" t="str">
        <f>IF('Scope Of Work - Budget'!C47&gt;0, 'Scope Of Work - Budget'!C47,"")</f>
        <v/>
      </c>
      <c r="D47" s="12">
        <f>'Scope Of Work - Budget'!D47</f>
        <v>0</v>
      </c>
      <c r="E47" s="12"/>
      <c r="F47" s="12"/>
      <c r="G47" s="12"/>
      <c r="H47" s="12"/>
      <c r="I47" s="12"/>
      <c r="J47" s="12"/>
      <c r="K47" s="12"/>
      <c r="L47" s="92">
        <f t="shared" si="7"/>
        <v>0</v>
      </c>
      <c r="M47" s="91">
        <f t="shared" si="8"/>
        <v>0</v>
      </c>
      <c r="N47" s="63">
        <f t="shared" si="14"/>
        <v>0</v>
      </c>
    </row>
    <row r="48" spans="1:14" s="29" customFormat="1" ht="15.75" thickBot="1" x14ac:dyDescent="0.3">
      <c r="A48" s="68"/>
      <c r="B48" s="16" t="str">
        <f>IF('Scope Of Work - Budget'!B37="x","x","")</f>
        <v/>
      </c>
      <c r="C48" s="69" t="s">
        <v>19</v>
      </c>
      <c r="D48" s="67">
        <f>SUM(D38:D47)</f>
        <v>0</v>
      </c>
      <c r="E48" s="67">
        <f t="shared" ref="E48:L48" si="15">SUM(E38:E47)</f>
        <v>0</v>
      </c>
      <c r="F48" s="67">
        <f t="shared" si="15"/>
        <v>0</v>
      </c>
      <c r="G48" s="67">
        <f t="shared" si="15"/>
        <v>0</v>
      </c>
      <c r="H48" s="67">
        <f t="shared" si="15"/>
        <v>0</v>
      </c>
      <c r="I48" s="67">
        <f t="shared" si="15"/>
        <v>0</v>
      </c>
      <c r="J48" s="67">
        <f t="shared" si="15"/>
        <v>0</v>
      </c>
      <c r="K48" s="67">
        <f t="shared" si="15"/>
        <v>0</v>
      </c>
      <c r="L48" s="67">
        <f t="shared" si="15"/>
        <v>0</v>
      </c>
      <c r="M48" s="58">
        <f>SUM(M38:M47)</f>
        <v>0</v>
      </c>
      <c r="N48" s="70">
        <f t="shared" si="14"/>
        <v>0</v>
      </c>
    </row>
    <row r="49" spans="1:14" s="11" customFormat="1" ht="15.6" customHeight="1" thickBot="1" x14ac:dyDescent="0.3">
      <c r="A49" s="15">
        <v>500</v>
      </c>
      <c r="B49" s="16" t="str">
        <f>IF('Scope Of Work - Budget'!B50="x","x","")</f>
        <v/>
      </c>
      <c r="C49" s="17" t="s">
        <v>20</v>
      </c>
      <c r="D49" s="53"/>
      <c r="E49" s="53"/>
      <c r="F49" s="53"/>
      <c r="G49" s="53"/>
      <c r="H49" s="53"/>
      <c r="I49" s="53"/>
      <c r="J49" s="53"/>
      <c r="K49" s="53"/>
      <c r="L49" s="17"/>
      <c r="M49" s="17"/>
      <c r="N49" s="64"/>
    </row>
    <row r="50" spans="1:14" ht="15.75" thickBot="1" x14ac:dyDescent="0.3">
      <c r="A50" s="13">
        <v>501</v>
      </c>
      <c r="B50" s="72" t="str">
        <f>IF('Scope Of Work - Budget'!B51="x","x","")</f>
        <v/>
      </c>
      <c r="C50" s="9" t="str">
        <f>IF('Scope Of Work - Budget'!C51&gt;0, 'Scope Of Work - Budget'!C51,"")</f>
        <v>Demo</v>
      </c>
      <c r="D50" s="12">
        <f>'Scope Of Work - Budget'!D51</f>
        <v>0</v>
      </c>
      <c r="E50" s="12"/>
      <c r="F50" s="12"/>
      <c r="G50" s="12"/>
      <c r="H50" s="12"/>
      <c r="I50" s="12"/>
      <c r="J50" s="12"/>
      <c r="K50" s="12"/>
      <c r="L50" s="92">
        <f t="shared" si="7"/>
        <v>0</v>
      </c>
      <c r="M50" s="91">
        <f t="shared" si="8"/>
        <v>0</v>
      </c>
      <c r="N50" s="63">
        <f>IF(M50=0,0,M50/D50)</f>
        <v>0</v>
      </c>
    </row>
    <row r="51" spans="1:14" ht="15.75" thickBot="1" x14ac:dyDescent="0.3">
      <c r="A51" s="13">
        <v>502</v>
      </c>
      <c r="B51" s="72" t="str">
        <f>IF('Scope Of Work - Budget'!B52="x","x","")</f>
        <v/>
      </c>
      <c r="C51" s="9" t="str">
        <f>IF('Scope Of Work - Budget'!C52&gt;0, 'Scope Of Work - Budget'!C52,"")</f>
        <v>Rough Carpentry</v>
      </c>
      <c r="D51" s="12">
        <f>'Scope Of Work - Budget'!D52</f>
        <v>0</v>
      </c>
      <c r="E51" s="12"/>
      <c r="F51" s="12"/>
      <c r="G51" s="12"/>
      <c r="H51" s="12"/>
      <c r="I51" s="12"/>
      <c r="J51" s="12"/>
      <c r="K51" s="12"/>
      <c r="L51" s="92">
        <f t="shared" si="7"/>
        <v>0</v>
      </c>
      <c r="M51" s="91">
        <f t="shared" si="8"/>
        <v>0</v>
      </c>
      <c r="N51" s="63">
        <f t="shared" ref="N51:N65" si="16">IF(M51=0,0,M51/D51)</f>
        <v>0</v>
      </c>
    </row>
    <row r="52" spans="1:14" ht="15.75" thickBot="1" x14ac:dyDescent="0.3">
      <c r="A52" s="13">
        <v>503</v>
      </c>
      <c r="B52" s="72" t="str">
        <f>IF('Scope Of Work - Budget'!B53="x","x","")</f>
        <v/>
      </c>
      <c r="C52" s="9" t="str">
        <f>IF('Scope Of Work - Budget'!C53&gt;0, 'Scope Of Work - Budget'!C53,"")</f>
        <v xml:space="preserve">Windows </v>
      </c>
      <c r="D52" s="12">
        <f>'Scope Of Work - Budget'!D53</f>
        <v>0</v>
      </c>
      <c r="E52" s="12"/>
      <c r="F52" s="12"/>
      <c r="G52" s="12"/>
      <c r="H52" s="12"/>
      <c r="I52" s="12"/>
      <c r="J52" s="12"/>
      <c r="K52" s="12"/>
      <c r="L52" s="92">
        <f t="shared" si="7"/>
        <v>0</v>
      </c>
      <c r="M52" s="91">
        <f t="shared" si="8"/>
        <v>0</v>
      </c>
      <c r="N52" s="63">
        <f t="shared" si="16"/>
        <v>0</v>
      </c>
    </row>
    <row r="53" spans="1:14" ht="15.75" thickBot="1" x14ac:dyDescent="0.3">
      <c r="A53" s="13">
        <v>504</v>
      </c>
      <c r="B53" s="72" t="str">
        <f>IF('Scope Of Work - Budget'!B54="x","x","")</f>
        <v/>
      </c>
      <c r="C53" s="9" t="str">
        <f>IF('Scope Of Work - Budget'!C54&gt;0, 'Scope Of Work - Budget'!C54,"")</f>
        <v>Insulation</v>
      </c>
      <c r="D53" s="12">
        <f>'Scope Of Work - Budget'!D54</f>
        <v>0</v>
      </c>
      <c r="E53" s="12"/>
      <c r="F53" s="12"/>
      <c r="G53" s="12"/>
      <c r="H53" s="12"/>
      <c r="I53" s="12"/>
      <c r="J53" s="12"/>
      <c r="K53" s="12"/>
      <c r="L53" s="92">
        <f t="shared" si="7"/>
        <v>0</v>
      </c>
      <c r="M53" s="91">
        <f t="shared" si="8"/>
        <v>0</v>
      </c>
      <c r="N53" s="63">
        <f t="shared" si="16"/>
        <v>0</v>
      </c>
    </row>
    <row r="54" spans="1:14" ht="15.75" thickBot="1" x14ac:dyDescent="0.3">
      <c r="A54" s="13">
        <v>505</v>
      </c>
      <c r="B54" s="72" t="str">
        <f>IF('Scope Of Work - Budget'!B55="x","x","")</f>
        <v/>
      </c>
      <c r="C54" s="9" t="str">
        <f>IF('Scope Of Work - Budget'!C55&gt;0, 'Scope Of Work - Budget'!C55,"")</f>
        <v>Drywall</v>
      </c>
      <c r="D54" s="12">
        <f>'Scope Of Work - Budget'!D55</f>
        <v>0</v>
      </c>
      <c r="E54" s="12"/>
      <c r="F54" s="12"/>
      <c r="G54" s="12"/>
      <c r="H54" s="12"/>
      <c r="I54" s="12"/>
      <c r="J54" s="12"/>
      <c r="K54" s="12"/>
      <c r="L54" s="92">
        <f t="shared" si="7"/>
        <v>0</v>
      </c>
      <c r="M54" s="91">
        <f t="shared" si="8"/>
        <v>0</v>
      </c>
      <c r="N54" s="63">
        <f t="shared" si="16"/>
        <v>0</v>
      </c>
    </row>
    <row r="55" spans="1:14" ht="15.75" thickBot="1" x14ac:dyDescent="0.3">
      <c r="A55" s="13">
        <v>506</v>
      </c>
      <c r="B55" s="72" t="str">
        <f>IF('Scope Of Work - Budget'!B56="x","x","")</f>
        <v/>
      </c>
      <c r="C55" s="9" t="str">
        <f>IF('Scope Of Work - Budget'!C56&gt;0, 'Scope Of Work - Budget'!C56,"")</f>
        <v>Painting</v>
      </c>
      <c r="D55" s="12">
        <f>'Scope Of Work - Budget'!D56</f>
        <v>0</v>
      </c>
      <c r="E55" s="12"/>
      <c r="F55" s="12"/>
      <c r="G55" s="12"/>
      <c r="H55" s="12"/>
      <c r="I55" s="12"/>
      <c r="J55" s="12"/>
      <c r="K55" s="12"/>
      <c r="L55" s="92">
        <f t="shared" si="7"/>
        <v>0</v>
      </c>
      <c r="M55" s="91">
        <f t="shared" si="8"/>
        <v>0</v>
      </c>
      <c r="N55" s="63">
        <f t="shared" si="16"/>
        <v>0</v>
      </c>
    </row>
    <row r="56" spans="1:14" ht="15.75" thickBot="1" x14ac:dyDescent="0.3">
      <c r="A56" s="13">
        <v>507</v>
      </c>
      <c r="B56" s="72" t="str">
        <f>IF('Scope Of Work - Budget'!B57="x","x","")</f>
        <v/>
      </c>
      <c r="C56" s="9" t="str">
        <f>IF('Scope Of Work - Budget'!C57&gt;0, 'Scope Of Work - Budget'!C57,"")</f>
        <v xml:space="preserve">Cabinets </v>
      </c>
      <c r="D56" s="12">
        <f>'Scope Of Work - Budget'!D57</f>
        <v>0</v>
      </c>
      <c r="E56" s="12"/>
      <c r="F56" s="12"/>
      <c r="G56" s="12"/>
      <c r="H56" s="12"/>
      <c r="I56" s="12"/>
      <c r="J56" s="12"/>
      <c r="K56" s="12"/>
      <c r="L56" s="92">
        <f t="shared" si="7"/>
        <v>0</v>
      </c>
      <c r="M56" s="91">
        <f t="shared" si="8"/>
        <v>0</v>
      </c>
      <c r="N56" s="63">
        <f t="shared" si="16"/>
        <v>0</v>
      </c>
    </row>
    <row r="57" spans="1:14" ht="15.75" thickBot="1" x14ac:dyDescent="0.3">
      <c r="A57" s="13">
        <v>508</v>
      </c>
      <c r="B57" s="72" t="str">
        <f>IF('Scope Of Work - Budget'!B58="x","x","")</f>
        <v/>
      </c>
      <c r="C57" s="9" t="str">
        <f>IF('Scope Of Work - Budget'!C58&gt;0, 'Scope Of Work - Budget'!C58,"")</f>
        <v>Plumbing Fixtures &amp; Finish</v>
      </c>
      <c r="D57" s="12">
        <f>'Scope Of Work - Budget'!D58</f>
        <v>0</v>
      </c>
      <c r="E57" s="12"/>
      <c r="F57" s="12"/>
      <c r="G57" s="12"/>
      <c r="H57" s="12"/>
      <c r="I57" s="12"/>
      <c r="J57" s="12"/>
      <c r="K57" s="12"/>
      <c r="L57" s="92">
        <f t="shared" si="7"/>
        <v>0</v>
      </c>
      <c r="M57" s="91">
        <f t="shared" si="8"/>
        <v>0</v>
      </c>
      <c r="N57" s="63">
        <f t="shared" si="16"/>
        <v>0</v>
      </c>
    </row>
    <row r="58" spans="1:14" ht="15.75" thickBot="1" x14ac:dyDescent="0.3">
      <c r="A58" s="13">
        <v>509</v>
      </c>
      <c r="B58" s="72" t="str">
        <f>IF('Scope Of Work - Budget'!B59="x","x","")</f>
        <v/>
      </c>
      <c r="C58" s="9" t="str">
        <f>IF('Scope Of Work - Budget'!C59&gt;0, 'Scope Of Work - Budget'!C59,"")</f>
        <v>Electrical Fixtures &amp; Finish</v>
      </c>
      <c r="D58" s="12">
        <f>'Scope Of Work - Budget'!D59</f>
        <v>0</v>
      </c>
      <c r="E58" s="12"/>
      <c r="F58" s="12"/>
      <c r="G58" s="12"/>
      <c r="H58" s="12"/>
      <c r="I58" s="12"/>
      <c r="J58" s="12"/>
      <c r="K58" s="12"/>
      <c r="L58" s="92">
        <f t="shared" si="7"/>
        <v>0</v>
      </c>
      <c r="M58" s="91">
        <f t="shared" si="8"/>
        <v>0</v>
      </c>
      <c r="N58" s="63">
        <f t="shared" si="16"/>
        <v>0</v>
      </c>
    </row>
    <row r="59" spans="1:14" ht="15.75" thickBot="1" x14ac:dyDescent="0.3">
      <c r="A59" s="13">
        <v>510</v>
      </c>
      <c r="B59" s="72" t="str">
        <f>IF('Scope Of Work - Budget'!B60="x","x","")</f>
        <v/>
      </c>
      <c r="C59" s="9" t="str">
        <f>IF('Scope Of Work - Budget'!C60&gt;0, 'Scope Of Work - Budget'!C60,"")</f>
        <v xml:space="preserve">Countertops </v>
      </c>
      <c r="D59" s="12">
        <f>'Scope Of Work - Budget'!D60</f>
        <v>0</v>
      </c>
      <c r="E59" s="12"/>
      <c r="F59" s="12"/>
      <c r="G59" s="12"/>
      <c r="H59" s="12"/>
      <c r="I59" s="12"/>
      <c r="J59" s="12"/>
      <c r="K59" s="12"/>
      <c r="L59" s="92">
        <f t="shared" si="7"/>
        <v>0</v>
      </c>
      <c r="M59" s="91">
        <f t="shared" si="8"/>
        <v>0</v>
      </c>
      <c r="N59" s="63">
        <f t="shared" si="16"/>
        <v>0</v>
      </c>
    </row>
    <row r="60" spans="1:14" ht="15.75" thickBot="1" x14ac:dyDescent="0.3">
      <c r="A60" s="13">
        <v>511</v>
      </c>
      <c r="B60" s="72" t="str">
        <f>IF('Scope Of Work - Budget'!B61="x","x","")</f>
        <v/>
      </c>
      <c r="C60" s="9" t="str">
        <f>IF('Scope Of Work - Budget'!C61&gt;0, 'Scope Of Work - Budget'!C61,"")</f>
        <v>Appliances</v>
      </c>
      <c r="D60" s="12">
        <f>'Scope Of Work - Budget'!D61</f>
        <v>0</v>
      </c>
      <c r="E60" s="12"/>
      <c r="F60" s="12"/>
      <c r="G60" s="12"/>
      <c r="H60" s="12"/>
      <c r="I60" s="12"/>
      <c r="J60" s="12"/>
      <c r="K60" s="12"/>
      <c r="L60" s="92">
        <f t="shared" si="7"/>
        <v>0</v>
      </c>
      <c r="M60" s="91">
        <f t="shared" si="8"/>
        <v>0</v>
      </c>
      <c r="N60" s="63">
        <f t="shared" si="16"/>
        <v>0</v>
      </c>
    </row>
    <row r="61" spans="1:14" ht="15.75" thickBot="1" x14ac:dyDescent="0.3">
      <c r="A61" s="13">
        <v>512</v>
      </c>
      <c r="B61" s="72" t="str">
        <f>IF('Scope Of Work - Budget'!B62="x","x","")</f>
        <v/>
      </c>
      <c r="C61" s="9" t="str">
        <f>IF('Scope Of Work - Budget'!C62&gt;0, 'Scope Of Work - Budget'!C62,"")</f>
        <v>Finish Carpentry</v>
      </c>
      <c r="D61" s="12">
        <f>'Scope Of Work - Budget'!D62</f>
        <v>0</v>
      </c>
      <c r="E61" s="12"/>
      <c r="F61" s="12"/>
      <c r="G61" s="12"/>
      <c r="H61" s="12"/>
      <c r="I61" s="12"/>
      <c r="J61" s="12"/>
      <c r="K61" s="12"/>
      <c r="L61" s="92">
        <f t="shared" si="7"/>
        <v>0</v>
      </c>
      <c r="M61" s="91">
        <f t="shared" si="8"/>
        <v>0</v>
      </c>
      <c r="N61" s="63">
        <f t="shared" si="16"/>
        <v>0</v>
      </c>
    </row>
    <row r="62" spans="1:14" ht="15.75" thickBot="1" x14ac:dyDescent="0.3">
      <c r="A62" s="13">
        <v>513</v>
      </c>
      <c r="B62" s="72" t="str">
        <f>IF('Scope Of Work - Budget'!B63="x","x","")</f>
        <v/>
      </c>
      <c r="C62" s="9" t="str">
        <f>IF('Scope Of Work - Budget'!C63&gt;0, 'Scope Of Work - Budget'!C63,"")</f>
        <v>Hardware &amp; Acccessories</v>
      </c>
      <c r="D62" s="12">
        <f>'Scope Of Work - Budget'!D63</f>
        <v>0</v>
      </c>
      <c r="E62" s="12"/>
      <c r="F62" s="12"/>
      <c r="G62" s="12"/>
      <c r="H62" s="12"/>
      <c r="I62" s="12"/>
      <c r="J62" s="12"/>
      <c r="K62" s="12"/>
      <c r="L62" s="92">
        <f t="shared" si="7"/>
        <v>0</v>
      </c>
      <c r="M62" s="91">
        <f t="shared" si="8"/>
        <v>0</v>
      </c>
      <c r="N62" s="63">
        <f t="shared" si="16"/>
        <v>0</v>
      </c>
    </row>
    <row r="63" spans="1:14" ht="15.75" thickBot="1" x14ac:dyDescent="0.3">
      <c r="A63" s="13">
        <v>514</v>
      </c>
      <c r="B63" s="72" t="str">
        <f>IF('Scope Of Work - Budget'!B64="x","x","")</f>
        <v/>
      </c>
      <c r="C63" s="9" t="str">
        <f>IF('Scope Of Work - Budget'!C64&gt;0, 'Scope Of Work - Budget'!C64,"")</f>
        <v>Flooring</v>
      </c>
      <c r="D63" s="12">
        <f>'Scope Of Work - Budget'!D64</f>
        <v>0</v>
      </c>
      <c r="E63" s="12"/>
      <c r="F63" s="12"/>
      <c r="G63" s="12"/>
      <c r="H63" s="12"/>
      <c r="I63" s="12"/>
      <c r="J63" s="12"/>
      <c r="K63" s="12"/>
      <c r="L63" s="92">
        <f t="shared" si="7"/>
        <v>0</v>
      </c>
      <c r="M63" s="91">
        <f t="shared" si="8"/>
        <v>0</v>
      </c>
      <c r="N63" s="63">
        <f t="shared" si="16"/>
        <v>0</v>
      </c>
    </row>
    <row r="64" spans="1:14" ht="15.75" thickBot="1" x14ac:dyDescent="0.3">
      <c r="A64" s="13">
        <v>515</v>
      </c>
      <c r="B64" s="72" t="str">
        <f>IF('Scope Of Work - Budget'!B65="x","x","")</f>
        <v/>
      </c>
      <c r="C64" s="9" t="str">
        <f>IF('Scope Of Work - Budget'!C65&gt;0, 'Scope Of Work - Budget'!C65,"")</f>
        <v>Clean Up</v>
      </c>
      <c r="D64" s="12">
        <f>'Scope Of Work - Budget'!D65</f>
        <v>0</v>
      </c>
      <c r="E64" s="12"/>
      <c r="F64" s="12"/>
      <c r="G64" s="12"/>
      <c r="H64" s="12"/>
      <c r="I64" s="12"/>
      <c r="J64" s="12"/>
      <c r="K64" s="12"/>
      <c r="L64" s="92">
        <f t="shared" si="7"/>
        <v>0</v>
      </c>
      <c r="M64" s="91">
        <f t="shared" si="8"/>
        <v>0</v>
      </c>
      <c r="N64" s="63">
        <f t="shared" si="16"/>
        <v>0</v>
      </c>
    </row>
    <row r="65" spans="1:14" ht="15.75" thickBot="1" x14ac:dyDescent="0.3">
      <c r="A65" s="13">
        <v>516</v>
      </c>
      <c r="B65" s="97" t="str">
        <f>IF('Scope Of Work - Budget'!B66="x","x","")</f>
        <v/>
      </c>
      <c r="C65" s="9" t="str">
        <f>IF('Scope Of Work - Budget'!C66&gt;0, 'Scope Of Work - Budget'!C66,"")</f>
        <v/>
      </c>
      <c r="D65" s="12">
        <f>'Scope Of Work - Budget'!D66</f>
        <v>0</v>
      </c>
      <c r="E65" s="12"/>
      <c r="F65" s="12"/>
      <c r="G65" s="12"/>
      <c r="H65" s="12"/>
      <c r="I65" s="12"/>
      <c r="J65" s="12"/>
      <c r="K65" s="12"/>
      <c r="L65" s="92">
        <f t="shared" si="7"/>
        <v>0</v>
      </c>
      <c r="M65" s="91">
        <f t="shared" si="8"/>
        <v>0</v>
      </c>
      <c r="N65" s="63">
        <f t="shared" si="16"/>
        <v>0</v>
      </c>
    </row>
    <row r="66" spans="1:14" s="29" customFormat="1" ht="15.75" thickBot="1" x14ac:dyDescent="0.3">
      <c r="A66" s="68"/>
      <c r="B66" s="16" t="str">
        <f>IF('Scope Of Work - Budget'!B50="x","x","")</f>
        <v/>
      </c>
      <c r="C66" s="69" t="s">
        <v>19</v>
      </c>
      <c r="D66" s="67">
        <f t="shared" ref="D66:M66" si="17">SUM(D50:D65)</f>
        <v>0</v>
      </c>
      <c r="E66" s="67">
        <f t="shared" si="17"/>
        <v>0</v>
      </c>
      <c r="F66" s="67">
        <f t="shared" si="17"/>
        <v>0</v>
      </c>
      <c r="G66" s="67">
        <f t="shared" si="17"/>
        <v>0</v>
      </c>
      <c r="H66" s="67">
        <f t="shared" si="17"/>
        <v>0</v>
      </c>
      <c r="I66" s="67">
        <f t="shared" si="17"/>
        <v>0</v>
      </c>
      <c r="J66" s="67">
        <f t="shared" si="17"/>
        <v>0</v>
      </c>
      <c r="K66" s="67">
        <f t="shared" si="17"/>
        <v>0</v>
      </c>
      <c r="L66" s="67">
        <f t="shared" si="17"/>
        <v>0</v>
      </c>
      <c r="M66" s="58">
        <f t="shared" si="17"/>
        <v>0</v>
      </c>
      <c r="N66" s="70">
        <f>IF(M66=0,0,M66/D66)</f>
        <v>0</v>
      </c>
    </row>
    <row r="67" spans="1:14" s="11" customFormat="1" ht="15.6" customHeight="1" thickBot="1" x14ac:dyDescent="0.3">
      <c r="A67" s="15">
        <v>600</v>
      </c>
      <c r="B67" s="16" t="str">
        <f>IF('Scope Of Work - Budget'!B68="x","x","")</f>
        <v/>
      </c>
      <c r="C67" s="17" t="s">
        <v>21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64"/>
    </row>
    <row r="68" spans="1:14" ht="15.75" thickBot="1" x14ac:dyDescent="0.3">
      <c r="A68" s="13">
        <v>601</v>
      </c>
      <c r="B68" s="72" t="str">
        <f>IF('Scope Of Work - Budget'!B69="x","x","")</f>
        <v/>
      </c>
      <c r="C68" s="9" t="str">
        <f>IF('Scope Of Work - Budget'!C69&gt;0, 'Scope Of Work - Budget'!C69,"")</f>
        <v>Demo</v>
      </c>
      <c r="D68" s="12">
        <f>'Scope Of Work - Budget'!D69</f>
        <v>0</v>
      </c>
      <c r="E68" s="12"/>
      <c r="F68" s="12"/>
      <c r="G68" s="12"/>
      <c r="H68" s="12"/>
      <c r="I68" s="12"/>
      <c r="J68" s="12"/>
      <c r="K68" s="12"/>
      <c r="L68" s="92">
        <f t="shared" si="7"/>
        <v>0</v>
      </c>
      <c r="M68" s="91">
        <f t="shared" si="8"/>
        <v>0</v>
      </c>
      <c r="N68" s="63">
        <f>IF(M68=0,0,M68/D68)</f>
        <v>0</v>
      </c>
    </row>
    <row r="69" spans="1:14" ht="15.75" thickBot="1" x14ac:dyDescent="0.3">
      <c r="A69" s="13">
        <v>602</v>
      </c>
      <c r="B69" s="72" t="str">
        <f>IF('Scope Of Work - Budget'!B70="x","x","")</f>
        <v/>
      </c>
      <c r="C69" s="9" t="str">
        <f>IF('Scope Of Work - Budget'!C70&gt;0, 'Scope Of Work - Budget'!C70,"")</f>
        <v>Rough Carpentry</v>
      </c>
      <c r="D69" s="12">
        <f>'Scope Of Work - Budget'!D70</f>
        <v>0</v>
      </c>
      <c r="E69" s="12"/>
      <c r="F69" s="12"/>
      <c r="G69" s="12"/>
      <c r="H69" s="12"/>
      <c r="I69" s="12"/>
      <c r="J69" s="12"/>
      <c r="K69" s="12"/>
      <c r="L69" s="92">
        <f t="shared" si="7"/>
        <v>0</v>
      </c>
      <c r="M69" s="91">
        <f t="shared" si="8"/>
        <v>0</v>
      </c>
      <c r="N69" s="63">
        <f t="shared" ref="N69:N81" si="18">IF(M69=0,0,M69/D69)</f>
        <v>0</v>
      </c>
    </row>
    <row r="70" spans="1:14" ht="15.75" thickBot="1" x14ac:dyDescent="0.3">
      <c r="A70" s="13">
        <v>603</v>
      </c>
      <c r="B70" s="72" t="str">
        <f>IF('Scope Of Work - Budget'!B71="x","x","")</f>
        <v/>
      </c>
      <c r="C70" s="9" t="str">
        <f>IF('Scope Of Work - Budget'!C71&gt;0, 'Scope Of Work - Budget'!C71,"")</f>
        <v xml:space="preserve">Windows </v>
      </c>
      <c r="D70" s="12">
        <f>'Scope Of Work - Budget'!D71</f>
        <v>0</v>
      </c>
      <c r="E70" s="12"/>
      <c r="F70" s="12"/>
      <c r="G70" s="12"/>
      <c r="H70" s="12"/>
      <c r="I70" s="12"/>
      <c r="J70" s="12"/>
      <c r="K70" s="12"/>
      <c r="L70" s="92">
        <f t="shared" si="7"/>
        <v>0</v>
      </c>
      <c r="M70" s="91">
        <f t="shared" si="8"/>
        <v>0</v>
      </c>
      <c r="N70" s="63">
        <f t="shared" si="18"/>
        <v>0</v>
      </c>
    </row>
    <row r="71" spans="1:14" ht="15.75" thickBot="1" x14ac:dyDescent="0.3">
      <c r="A71" s="13">
        <v>604</v>
      </c>
      <c r="B71" s="72" t="str">
        <f>IF('Scope Of Work - Budget'!B72="x","x","")</f>
        <v/>
      </c>
      <c r="C71" s="9" t="str">
        <f>IF('Scope Of Work - Budget'!C72&gt;0, 'Scope Of Work - Budget'!C72,"")</f>
        <v>Insulation</v>
      </c>
      <c r="D71" s="12">
        <f>'Scope Of Work - Budget'!D72</f>
        <v>0</v>
      </c>
      <c r="E71" s="12"/>
      <c r="F71" s="12"/>
      <c r="G71" s="12"/>
      <c r="H71" s="12"/>
      <c r="I71" s="12"/>
      <c r="J71" s="12"/>
      <c r="K71" s="12"/>
      <c r="L71" s="92">
        <f t="shared" si="7"/>
        <v>0</v>
      </c>
      <c r="M71" s="91">
        <f t="shared" si="8"/>
        <v>0</v>
      </c>
      <c r="N71" s="63">
        <f t="shared" si="18"/>
        <v>0</v>
      </c>
    </row>
    <row r="72" spans="1:14" ht="15.75" thickBot="1" x14ac:dyDescent="0.3">
      <c r="A72" s="13">
        <v>605</v>
      </c>
      <c r="B72" s="72" t="str">
        <f>IF('Scope Of Work - Budget'!B73="x","x","")</f>
        <v/>
      </c>
      <c r="C72" s="9" t="str">
        <f>IF('Scope Of Work - Budget'!C73&gt;0, 'Scope Of Work - Budget'!C73,"")</f>
        <v>Drywall</v>
      </c>
      <c r="D72" s="12">
        <f>'Scope Of Work - Budget'!D73</f>
        <v>0</v>
      </c>
      <c r="E72" s="12"/>
      <c r="F72" s="12"/>
      <c r="G72" s="12"/>
      <c r="H72" s="12"/>
      <c r="I72" s="12"/>
      <c r="J72" s="12"/>
      <c r="K72" s="12"/>
      <c r="L72" s="92">
        <f t="shared" si="7"/>
        <v>0</v>
      </c>
      <c r="M72" s="91">
        <f t="shared" si="8"/>
        <v>0</v>
      </c>
      <c r="N72" s="63">
        <f t="shared" si="18"/>
        <v>0</v>
      </c>
    </row>
    <row r="73" spans="1:14" ht="15.75" thickBot="1" x14ac:dyDescent="0.3">
      <c r="A73" s="13">
        <v>606</v>
      </c>
      <c r="B73" s="72" t="str">
        <f>IF('Scope Of Work - Budget'!B74="x","x","")</f>
        <v/>
      </c>
      <c r="C73" s="9" t="str">
        <f>IF('Scope Of Work - Budget'!C74&gt;0, 'Scope Of Work - Budget'!C74,"")</f>
        <v>Painting</v>
      </c>
      <c r="D73" s="12">
        <f>'Scope Of Work - Budget'!D74</f>
        <v>0</v>
      </c>
      <c r="E73" s="12"/>
      <c r="F73" s="12"/>
      <c r="G73" s="12"/>
      <c r="H73" s="12"/>
      <c r="I73" s="12"/>
      <c r="J73" s="12"/>
      <c r="K73" s="12"/>
      <c r="L73" s="92">
        <f t="shared" si="7"/>
        <v>0</v>
      </c>
      <c r="M73" s="91">
        <f t="shared" si="8"/>
        <v>0</v>
      </c>
      <c r="N73" s="63">
        <f t="shared" si="18"/>
        <v>0</v>
      </c>
    </row>
    <row r="74" spans="1:14" ht="15.75" thickBot="1" x14ac:dyDescent="0.3">
      <c r="A74" s="13">
        <v>607</v>
      </c>
      <c r="B74" s="72" t="str">
        <f>IF('Scope Of Work - Budget'!B75="x","x","")</f>
        <v/>
      </c>
      <c r="C74" s="9" t="str">
        <f>IF('Scope Of Work - Budget'!C75&gt;0, 'Scope Of Work - Budget'!C75,"")</f>
        <v xml:space="preserve">Cabinets </v>
      </c>
      <c r="D74" s="12">
        <f>'Scope Of Work - Budget'!D75</f>
        <v>0</v>
      </c>
      <c r="E74" s="12"/>
      <c r="F74" s="12"/>
      <c r="G74" s="12"/>
      <c r="H74" s="12"/>
      <c r="I74" s="12"/>
      <c r="J74" s="12"/>
      <c r="K74" s="12"/>
      <c r="L74" s="92">
        <f t="shared" si="7"/>
        <v>0</v>
      </c>
      <c r="M74" s="91">
        <f t="shared" si="8"/>
        <v>0</v>
      </c>
      <c r="N74" s="63">
        <f t="shared" si="18"/>
        <v>0</v>
      </c>
    </row>
    <row r="75" spans="1:14" ht="15.75" thickBot="1" x14ac:dyDescent="0.3">
      <c r="A75" s="13">
        <v>608</v>
      </c>
      <c r="B75" s="72" t="str">
        <f>IF('Scope Of Work - Budget'!B76="x","x","")</f>
        <v/>
      </c>
      <c r="C75" s="9" t="str">
        <f>IF('Scope Of Work - Budget'!C76&gt;0, 'Scope Of Work - Budget'!C76,"")</f>
        <v>Doors &amp; Trim</v>
      </c>
      <c r="D75" s="12">
        <f>'Scope Of Work - Budget'!D76</f>
        <v>0</v>
      </c>
      <c r="E75" s="12"/>
      <c r="F75" s="12"/>
      <c r="G75" s="12"/>
      <c r="H75" s="12"/>
      <c r="I75" s="12"/>
      <c r="J75" s="12"/>
      <c r="K75" s="12"/>
      <c r="L75" s="92">
        <f t="shared" si="7"/>
        <v>0</v>
      </c>
      <c r="M75" s="91">
        <f t="shared" si="8"/>
        <v>0</v>
      </c>
      <c r="N75" s="63">
        <f t="shared" si="18"/>
        <v>0</v>
      </c>
    </row>
    <row r="76" spans="1:14" ht="15.75" thickBot="1" x14ac:dyDescent="0.3">
      <c r="A76" s="13">
        <v>609</v>
      </c>
      <c r="B76" s="72" t="str">
        <f>IF('Scope Of Work - Budget'!B77="x","x","")</f>
        <v/>
      </c>
      <c r="C76" s="9" t="str">
        <f>IF('Scope Of Work - Budget'!C77&gt;0, 'Scope Of Work - Budget'!C77,"")</f>
        <v>Electrical Fixtures &amp; Finish</v>
      </c>
      <c r="D76" s="12">
        <f>'Scope Of Work - Budget'!D77</f>
        <v>0</v>
      </c>
      <c r="E76" s="12"/>
      <c r="F76" s="12"/>
      <c r="G76" s="12"/>
      <c r="H76" s="12"/>
      <c r="I76" s="12"/>
      <c r="J76" s="12"/>
      <c r="K76" s="12"/>
      <c r="L76" s="92">
        <f t="shared" si="7"/>
        <v>0</v>
      </c>
      <c r="M76" s="91">
        <f t="shared" si="8"/>
        <v>0</v>
      </c>
      <c r="N76" s="63">
        <f t="shared" si="18"/>
        <v>0</v>
      </c>
    </row>
    <row r="77" spans="1:14" ht="15.75" thickBot="1" x14ac:dyDescent="0.3">
      <c r="A77" s="13">
        <v>610</v>
      </c>
      <c r="B77" s="72" t="str">
        <f>IF('Scope Of Work - Budget'!B78="x","x","")</f>
        <v/>
      </c>
      <c r="C77" s="9" t="str">
        <f>IF('Scope Of Work - Budget'!C78&gt;0, 'Scope Of Work - Budget'!C78,"")</f>
        <v>Finish Carpentry</v>
      </c>
      <c r="D77" s="12">
        <f>'Scope Of Work - Budget'!D78</f>
        <v>0</v>
      </c>
      <c r="E77" s="12"/>
      <c r="F77" s="12"/>
      <c r="G77" s="12"/>
      <c r="H77" s="12"/>
      <c r="I77" s="12"/>
      <c r="J77" s="12"/>
      <c r="K77" s="12"/>
      <c r="L77" s="92">
        <f t="shared" si="7"/>
        <v>0</v>
      </c>
      <c r="M77" s="91">
        <f t="shared" si="8"/>
        <v>0</v>
      </c>
      <c r="N77" s="63">
        <f t="shared" si="18"/>
        <v>0</v>
      </c>
    </row>
    <row r="78" spans="1:14" ht="15.75" thickBot="1" x14ac:dyDescent="0.3">
      <c r="A78" s="13">
        <v>611</v>
      </c>
      <c r="B78" s="72" t="str">
        <f>IF('Scope Of Work - Budget'!B79="x","x","")</f>
        <v/>
      </c>
      <c r="C78" s="9" t="str">
        <f>IF('Scope Of Work - Budget'!C79&gt;0, 'Scope Of Work - Budget'!C79,"")</f>
        <v xml:space="preserve">Finish Hardware </v>
      </c>
      <c r="D78" s="12">
        <f>'Scope Of Work - Budget'!D79</f>
        <v>0</v>
      </c>
      <c r="E78" s="12"/>
      <c r="F78" s="12"/>
      <c r="G78" s="12"/>
      <c r="H78" s="12"/>
      <c r="I78" s="12"/>
      <c r="J78" s="12"/>
      <c r="K78" s="12"/>
      <c r="L78" s="92">
        <f t="shared" ref="L78:L135" si="19">SUM(E78:K78)</f>
        <v>0</v>
      </c>
      <c r="M78" s="91">
        <f t="shared" ref="M78:M135" si="20">+D78-L78</f>
        <v>0</v>
      </c>
      <c r="N78" s="63">
        <f t="shared" si="18"/>
        <v>0</v>
      </c>
    </row>
    <row r="79" spans="1:14" ht="15.75" thickBot="1" x14ac:dyDescent="0.3">
      <c r="A79" s="13">
        <v>612</v>
      </c>
      <c r="B79" s="72" t="str">
        <f>IF('Scope Of Work - Budget'!B80="x","x","")</f>
        <v/>
      </c>
      <c r="C79" s="9" t="str">
        <f>IF('Scope Of Work - Budget'!C80&gt;0, 'Scope Of Work - Budget'!C80,"")</f>
        <v>Flooring</v>
      </c>
      <c r="D79" s="12">
        <f>'Scope Of Work - Budget'!D80</f>
        <v>0</v>
      </c>
      <c r="E79" s="12"/>
      <c r="F79" s="12"/>
      <c r="G79" s="12"/>
      <c r="H79" s="12"/>
      <c r="I79" s="12"/>
      <c r="J79" s="12"/>
      <c r="K79" s="12"/>
      <c r="L79" s="92">
        <f t="shared" si="19"/>
        <v>0</v>
      </c>
      <c r="M79" s="91">
        <f t="shared" si="20"/>
        <v>0</v>
      </c>
      <c r="N79" s="63">
        <f t="shared" si="18"/>
        <v>0</v>
      </c>
    </row>
    <row r="80" spans="1:14" ht="15.75" thickBot="1" x14ac:dyDescent="0.3">
      <c r="A80" s="13">
        <v>613</v>
      </c>
      <c r="B80" s="72" t="str">
        <f>IF('Scope Of Work - Budget'!B81="x","x","")</f>
        <v/>
      </c>
      <c r="C80" s="9" t="str">
        <f>IF('Scope Of Work - Budget'!C81&gt;0, 'Scope Of Work - Budget'!C81,"")</f>
        <v>Clean Up</v>
      </c>
      <c r="D80" s="12">
        <f>'Scope Of Work - Budget'!D81</f>
        <v>0</v>
      </c>
      <c r="E80" s="12"/>
      <c r="F80" s="12"/>
      <c r="G80" s="12"/>
      <c r="H80" s="12"/>
      <c r="I80" s="12"/>
      <c r="J80" s="12"/>
      <c r="K80" s="12"/>
      <c r="L80" s="92">
        <f t="shared" si="19"/>
        <v>0</v>
      </c>
      <c r="M80" s="91">
        <f t="shared" si="20"/>
        <v>0</v>
      </c>
      <c r="N80" s="63">
        <f t="shared" si="18"/>
        <v>0</v>
      </c>
    </row>
    <row r="81" spans="1:14" ht="15.75" thickBot="1" x14ac:dyDescent="0.3">
      <c r="A81" s="13">
        <v>614</v>
      </c>
      <c r="B81" s="97" t="str">
        <f>IF('Scope Of Work - Budget'!B82="x","x","")</f>
        <v/>
      </c>
      <c r="C81" s="9" t="str">
        <f>IF('Scope Of Work - Budget'!C82&gt;0, 'Scope Of Work - Budget'!C82,"")</f>
        <v/>
      </c>
      <c r="D81" s="12">
        <f>'Scope Of Work - Budget'!D82</f>
        <v>0</v>
      </c>
      <c r="E81" s="12"/>
      <c r="F81" s="12"/>
      <c r="G81" s="12"/>
      <c r="H81" s="12"/>
      <c r="I81" s="12"/>
      <c r="J81" s="12"/>
      <c r="K81" s="12"/>
      <c r="L81" s="92">
        <f t="shared" si="19"/>
        <v>0</v>
      </c>
      <c r="M81" s="91">
        <f t="shared" si="20"/>
        <v>0</v>
      </c>
      <c r="N81" s="63">
        <f t="shared" si="18"/>
        <v>0</v>
      </c>
    </row>
    <row r="82" spans="1:14" s="29" customFormat="1" ht="15.75" thickBot="1" x14ac:dyDescent="0.3">
      <c r="A82" s="68"/>
      <c r="B82" s="16" t="str">
        <f>IF('Scope Of Work - Budget'!B68="x","x","")</f>
        <v/>
      </c>
      <c r="C82" s="69" t="s">
        <v>19</v>
      </c>
      <c r="D82" s="67">
        <f t="shared" ref="D82:M82" si="21">SUM(D68:D81)</f>
        <v>0</v>
      </c>
      <c r="E82" s="67">
        <f t="shared" si="21"/>
        <v>0</v>
      </c>
      <c r="F82" s="67">
        <f t="shared" si="21"/>
        <v>0</v>
      </c>
      <c r="G82" s="67">
        <f t="shared" si="21"/>
        <v>0</v>
      </c>
      <c r="H82" s="67">
        <f t="shared" si="21"/>
        <v>0</v>
      </c>
      <c r="I82" s="67">
        <f t="shared" si="21"/>
        <v>0</v>
      </c>
      <c r="J82" s="67">
        <f t="shared" si="21"/>
        <v>0</v>
      </c>
      <c r="K82" s="67">
        <f t="shared" si="21"/>
        <v>0</v>
      </c>
      <c r="L82" s="67">
        <f t="shared" si="21"/>
        <v>0</v>
      </c>
      <c r="M82" s="58">
        <f t="shared" si="21"/>
        <v>0</v>
      </c>
      <c r="N82" s="70">
        <f>IF(M82=0,0,M82/D82)</f>
        <v>0</v>
      </c>
    </row>
    <row r="83" spans="1:14" s="11" customFormat="1" ht="15.6" customHeight="1" thickBot="1" x14ac:dyDescent="0.3">
      <c r="A83" s="15">
        <v>700</v>
      </c>
      <c r="B83" s="16" t="str">
        <f>IF('Scope Of Work - Budget'!B84="x","x","")</f>
        <v/>
      </c>
      <c r="C83" s="17" t="s">
        <v>23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64"/>
    </row>
    <row r="84" spans="1:14" ht="15.75" thickBot="1" x14ac:dyDescent="0.3">
      <c r="A84" s="13">
        <v>701</v>
      </c>
      <c r="B84" s="72" t="str">
        <f>IF('Scope Of Work - Budget'!B85="x","x","")</f>
        <v/>
      </c>
      <c r="C84" s="9" t="str">
        <f>IF('Scope Of Work - Budget'!C85&gt;0, 'Scope Of Work - Budget'!C85,"")</f>
        <v>Demo</v>
      </c>
      <c r="D84" s="12">
        <f>'Scope Of Work - Budget'!D85</f>
        <v>0</v>
      </c>
      <c r="E84" s="12"/>
      <c r="F84" s="12"/>
      <c r="G84" s="12"/>
      <c r="H84" s="12"/>
      <c r="I84" s="12"/>
      <c r="J84" s="12"/>
      <c r="K84" s="12"/>
      <c r="L84" s="92">
        <f t="shared" si="19"/>
        <v>0</v>
      </c>
      <c r="M84" s="91">
        <f t="shared" si="20"/>
        <v>0</v>
      </c>
      <c r="N84" s="63">
        <f>IF(M84=0,0,M84/D84)</f>
        <v>0</v>
      </c>
    </row>
    <row r="85" spans="1:14" ht="15.75" thickBot="1" x14ac:dyDescent="0.3">
      <c r="A85" s="13">
        <v>702</v>
      </c>
      <c r="B85" s="72" t="str">
        <f>IF('Scope Of Work - Budget'!B86="x","x","")</f>
        <v/>
      </c>
      <c r="C85" s="9" t="str">
        <f>IF('Scope Of Work - Budget'!C86&gt;0, 'Scope Of Work - Budget'!C86,"")</f>
        <v>Rough Carpentry</v>
      </c>
      <c r="D85" s="12">
        <f>'Scope Of Work - Budget'!D86</f>
        <v>0</v>
      </c>
      <c r="E85" s="12"/>
      <c r="F85" s="12"/>
      <c r="G85" s="12"/>
      <c r="H85" s="12"/>
      <c r="I85" s="12"/>
      <c r="J85" s="12"/>
      <c r="K85" s="12"/>
      <c r="L85" s="92">
        <f t="shared" si="19"/>
        <v>0</v>
      </c>
      <c r="M85" s="91">
        <f t="shared" si="20"/>
        <v>0</v>
      </c>
      <c r="N85" s="63">
        <f t="shared" ref="N85:N97" si="22">IF(M85=0,0,M85/D85)</f>
        <v>0</v>
      </c>
    </row>
    <row r="86" spans="1:14" ht="15.75" thickBot="1" x14ac:dyDescent="0.3">
      <c r="A86" s="13">
        <v>703</v>
      </c>
      <c r="B86" s="72" t="str">
        <f>IF('Scope Of Work - Budget'!B87="x","x","")</f>
        <v/>
      </c>
      <c r="C86" s="9" t="str">
        <f>IF('Scope Of Work - Budget'!C87&gt;0, 'Scope Of Work - Budget'!C87,"")</f>
        <v xml:space="preserve">Windows </v>
      </c>
      <c r="D86" s="12">
        <f>'Scope Of Work - Budget'!D87</f>
        <v>0</v>
      </c>
      <c r="E86" s="12"/>
      <c r="F86" s="12"/>
      <c r="G86" s="12"/>
      <c r="H86" s="12"/>
      <c r="I86" s="12"/>
      <c r="J86" s="12"/>
      <c r="K86" s="12"/>
      <c r="L86" s="92">
        <f t="shared" si="19"/>
        <v>0</v>
      </c>
      <c r="M86" s="91">
        <f t="shared" si="20"/>
        <v>0</v>
      </c>
      <c r="N86" s="63">
        <f t="shared" si="22"/>
        <v>0</v>
      </c>
    </row>
    <row r="87" spans="1:14" ht="15.75" thickBot="1" x14ac:dyDescent="0.3">
      <c r="A87" s="13">
        <v>704</v>
      </c>
      <c r="B87" s="72" t="str">
        <f>IF('Scope Of Work - Budget'!B88="x","x","")</f>
        <v/>
      </c>
      <c r="C87" s="9" t="str">
        <f>IF('Scope Of Work - Budget'!C88&gt;0, 'Scope Of Work - Budget'!C88,"")</f>
        <v>Fireplace</v>
      </c>
      <c r="D87" s="12">
        <f>'Scope Of Work - Budget'!D88</f>
        <v>0</v>
      </c>
      <c r="E87" s="12"/>
      <c r="F87" s="12"/>
      <c r="G87" s="12"/>
      <c r="H87" s="12"/>
      <c r="I87" s="12"/>
      <c r="J87" s="12"/>
      <c r="K87" s="12"/>
      <c r="L87" s="92">
        <f t="shared" si="19"/>
        <v>0</v>
      </c>
      <c r="M87" s="91">
        <f t="shared" si="20"/>
        <v>0</v>
      </c>
      <c r="N87" s="63">
        <f t="shared" si="22"/>
        <v>0</v>
      </c>
    </row>
    <row r="88" spans="1:14" ht="15.75" thickBot="1" x14ac:dyDescent="0.3">
      <c r="A88" s="13">
        <v>705</v>
      </c>
      <c r="B88" s="72" t="str">
        <f>IF('Scope Of Work - Budget'!B89="x","x","")</f>
        <v/>
      </c>
      <c r="C88" s="9" t="str">
        <f>IF('Scope Of Work - Budget'!C89&gt;0, 'Scope Of Work - Budget'!C89,"")</f>
        <v>Insulation</v>
      </c>
      <c r="D88" s="12">
        <f>'Scope Of Work - Budget'!D89</f>
        <v>0</v>
      </c>
      <c r="E88" s="12"/>
      <c r="F88" s="12"/>
      <c r="G88" s="12"/>
      <c r="H88" s="12"/>
      <c r="I88" s="12"/>
      <c r="J88" s="12"/>
      <c r="K88" s="12"/>
      <c r="L88" s="92">
        <f t="shared" si="19"/>
        <v>0</v>
      </c>
      <c r="M88" s="91">
        <f t="shared" si="20"/>
        <v>0</v>
      </c>
      <c r="N88" s="63">
        <f t="shared" si="22"/>
        <v>0</v>
      </c>
    </row>
    <row r="89" spans="1:14" ht="15.75" thickBot="1" x14ac:dyDescent="0.3">
      <c r="A89" s="13">
        <v>706</v>
      </c>
      <c r="B89" s="72" t="str">
        <f>IF('Scope Of Work - Budget'!B90="x","x","")</f>
        <v/>
      </c>
      <c r="C89" s="9" t="str">
        <f>IF('Scope Of Work - Budget'!C90&gt;0, 'Scope Of Work - Budget'!C90,"")</f>
        <v>Drywall</v>
      </c>
      <c r="D89" s="12">
        <f>'Scope Of Work - Budget'!D90</f>
        <v>0</v>
      </c>
      <c r="E89" s="12"/>
      <c r="F89" s="12"/>
      <c r="G89" s="12"/>
      <c r="H89" s="12"/>
      <c r="I89" s="12"/>
      <c r="J89" s="12"/>
      <c r="K89" s="12"/>
      <c r="L89" s="92">
        <f t="shared" si="19"/>
        <v>0</v>
      </c>
      <c r="M89" s="91">
        <f t="shared" si="20"/>
        <v>0</v>
      </c>
      <c r="N89" s="63">
        <f t="shared" si="22"/>
        <v>0</v>
      </c>
    </row>
    <row r="90" spans="1:14" ht="15.75" thickBot="1" x14ac:dyDescent="0.3">
      <c r="A90" s="13">
        <v>707</v>
      </c>
      <c r="B90" s="72" t="str">
        <f>IF('Scope Of Work - Budget'!B91="x","x","")</f>
        <v/>
      </c>
      <c r="C90" s="9" t="str">
        <f>IF('Scope Of Work - Budget'!C91&gt;0, 'Scope Of Work - Budget'!C91,"")</f>
        <v>Painting</v>
      </c>
      <c r="D90" s="12">
        <f>'Scope Of Work - Budget'!D91</f>
        <v>0</v>
      </c>
      <c r="E90" s="12"/>
      <c r="F90" s="12"/>
      <c r="G90" s="12"/>
      <c r="H90" s="12"/>
      <c r="I90" s="12"/>
      <c r="J90" s="12"/>
      <c r="K90" s="12"/>
      <c r="L90" s="92">
        <f t="shared" si="19"/>
        <v>0</v>
      </c>
      <c r="M90" s="91">
        <f t="shared" si="20"/>
        <v>0</v>
      </c>
      <c r="N90" s="63">
        <f t="shared" si="22"/>
        <v>0</v>
      </c>
    </row>
    <row r="91" spans="1:14" ht="15.75" thickBot="1" x14ac:dyDescent="0.3">
      <c r="A91" s="13">
        <v>708</v>
      </c>
      <c r="B91" s="72" t="str">
        <f>IF('Scope Of Work - Budget'!B92="x","x","")</f>
        <v/>
      </c>
      <c r="C91" s="9" t="str">
        <f>IF('Scope Of Work - Budget'!C92&gt;0, 'Scope Of Work - Budget'!C92,"")</f>
        <v>Doors &amp; Trim</v>
      </c>
      <c r="D91" s="12">
        <f>'Scope Of Work - Budget'!D92</f>
        <v>0</v>
      </c>
      <c r="E91" s="12"/>
      <c r="F91" s="12"/>
      <c r="G91" s="12"/>
      <c r="H91" s="12"/>
      <c r="I91" s="12"/>
      <c r="J91" s="12"/>
      <c r="K91" s="12"/>
      <c r="L91" s="92">
        <f t="shared" si="19"/>
        <v>0</v>
      </c>
      <c r="M91" s="91">
        <f t="shared" si="20"/>
        <v>0</v>
      </c>
      <c r="N91" s="63">
        <f t="shared" si="22"/>
        <v>0</v>
      </c>
    </row>
    <row r="92" spans="1:14" ht="15.75" thickBot="1" x14ac:dyDescent="0.3">
      <c r="A92" s="13">
        <v>709</v>
      </c>
      <c r="B92" s="72" t="str">
        <f>IF('Scope Of Work - Budget'!B93="x","x","")</f>
        <v/>
      </c>
      <c r="C92" s="9" t="str">
        <f>IF('Scope Of Work - Budget'!C93&gt;0, 'Scope Of Work - Budget'!C93,"")</f>
        <v>Electrical Fixtures &amp; Finish</v>
      </c>
      <c r="D92" s="12">
        <f>'Scope Of Work - Budget'!D93</f>
        <v>0</v>
      </c>
      <c r="E92" s="12"/>
      <c r="F92" s="12"/>
      <c r="G92" s="12"/>
      <c r="H92" s="12"/>
      <c r="I92" s="12"/>
      <c r="J92" s="12"/>
      <c r="K92" s="12"/>
      <c r="L92" s="92">
        <f t="shared" si="19"/>
        <v>0</v>
      </c>
      <c r="M92" s="91">
        <f t="shared" si="20"/>
        <v>0</v>
      </c>
      <c r="N92" s="63">
        <f t="shared" si="22"/>
        <v>0</v>
      </c>
    </row>
    <row r="93" spans="1:14" ht="15.75" thickBot="1" x14ac:dyDescent="0.3">
      <c r="A93" s="13">
        <v>710</v>
      </c>
      <c r="B93" s="72" t="str">
        <f>IF('Scope Of Work - Budget'!B94="x","x","")</f>
        <v/>
      </c>
      <c r="C93" s="9" t="str">
        <f>IF('Scope Of Work - Budget'!C94&gt;0, 'Scope Of Work - Budget'!C94,"")</f>
        <v>Finish Carpentry</v>
      </c>
      <c r="D93" s="12">
        <f>'Scope Of Work - Budget'!D94</f>
        <v>0</v>
      </c>
      <c r="E93" s="12"/>
      <c r="F93" s="12"/>
      <c r="G93" s="12"/>
      <c r="H93" s="12"/>
      <c r="I93" s="12"/>
      <c r="J93" s="12"/>
      <c r="K93" s="12"/>
      <c r="L93" s="92">
        <f t="shared" si="19"/>
        <v>0</v>
      </c>
      <c r="M93" s="91">
        <f t="shared" si="20"/>
        <v>0</v>
      </c>
      <c r="N93" s="63">
        <f t="shared" si="22"/>
        <v>0</v>
      </c>
    </row>
    <row r="94" spans="1:14" ht="15.75" thickBot="1" x14ac:dyDescent="0.3">
      <c r="A94" s="13">
        <v>711</v>
      </c>
      <c r="B94" s="72" t="str">
        <f>IF('Scope Of Work - Budget'!B95="x","x","")</f>
        <v/>
      </c>
      <c r="C94" s="9" t="str">
        <f>IF('Scope Of Work - Budget'!C95&gt;0, 'Scope Of Work - Budget'!C95,"")</f>
        <v xml:space="preserve">Finish Hardware </v>
      </c>
      <c r="D94" s="12">
        <f>'Scope Of Work - Budget'!D95</f>
        <v>0</v>
      </c>
      <c r="E94" s="12"/>
      <c r="F94" s="12"/>
      <c r="G94" s="12"/>
      <c r="H94" s="12"/>
      <c r="I94" s="12"/>
      <c r="J94" s="12"/>
      <c r="K94" s="12"/>
      <c r="L94" s="92">
        <f t="shared" si="19"/>
        <v>0</v>
      </c>
      <c r="M94" s="91">
        <f t="shared" si="20"/>
        <v>0</v>
      </c>
      <c r="N94" s="63">
        <f t="shared" si="22"/>
        <v>0</v>
      </c>
    </row>
    <row r="95" spans="1:14" ht="15.75" thickBot="1" x14ac:dyDescent="0.3">
      <c r="A95" s="13">
        <v>712</v>
      </c>
      <c r="B95" s="72" t="str">
        <f>IF('Scope Of Work - Budget'!B96="x","x","")</f>
        <v/>
      </c>
      <c r="C95" s="9" t="str">
        <f>IF('Scope Of Work - Budget'!C96&gt;0, 'Scope Of Work - Budget'!C96,"")</f>
        <v>Flooring</v>
      </c>
      <c r="D95" s="12">
        <f>'Scope Of Work - Budget'!D96</f>
        <v>0</v>
      </c>
      <c r="E95" s="12"/>
      <c r="F95" s="12"/>
      <c r="G95" s="12"/>
      <c r="H95" s="12"/>
      <c r="I95" s="12"/>
      <c r="J95" s="12"/>
      <c r="K95" s="12"/>
      <c r="L95" s="92">
        <f t="shared" si="19"/>
        <v>0</v>
      </c>
      <c r="M95" s="91">
        <f t="shared" si="20"/>
        <v>0</v>
      </c>
      <c r="N95" s="63">
        <f t="shared" si="22"/>
        <v>0</v>
      </c>
    </row>
    <row r="96" spans="1:14" ht="15.75" thickBot="1" x14ac:dyDescent="0.3">
      <c r="A96" s="13">
        <v>713</v>
      </c>
      <c r="B96" s="72" t="str">
        <f>IF('Scope Of Work - Budget'!B97="x","x","")</f>
        <v/>
      </c>
      <c r="C96" s="9" t="str">
        <f>IF('Scope Of Work - Budget'!C97&gt;0, 'Scope Of Work - Budget'!C97,"")</f>
        <v>Clean Up</v>
      </c>
      <c r="D96" s="12">
        <f>'Scope Of Work - Budget'!D97</f>
        <v>0</v>
      </c>
      <c r="E96" s="12"/>
      <c r="F96" s="12"/>
      <c r="G96" s="12"/>
      <c r="H96" s="12"/>
      <c r="I96" s="12"/>
      <c r="J96" s="12"/>
      <c r="K96" s="12"/>
      <c r="L96" s="92">
        <f t="shared" si="19"/>
        <v>0</v>
      </c>
      <c r="M96" s="91">
        <f t="shared" si="20"/>
        <v>0</v>
      </c>
      <c r="N96" s="63">
        <f t="shared" si="22"/>
        <v>0</v>
      </c>
    </row>
    <row r="97" spans="1:14" ht="15.75" thickBot="1" x14ac:dyDescent="0.3">
      <c r="A97" s="13">
        <v>714</v>
      </c>
      <c r="B97" s="97"/>
      <c r="C97" s="9" t="str">
        <f>IF('Scope Of Work - Budget'!C98&gt;0, 'Scope Of Work - Budget'!C98,"")</f>
        <v/>
      </c>
      <c r="D97" s="12">
        <f>'Scope Of Work - Budget'!D98</f>
        <v>0</v>
      </c>
      <c r="E97" s="12"/>
      <c r="F97" s="12"/>
      <c r="G97" s="12"/>
      <c r="H97" s="12"/>
      <c r="I97" s="12"/>
      <c r="J97" s="12"/>
      <c r="K97" s="12"/>
      <c r="L97" s="92">
        <f t="shared" si="19"/>
        <v>0</v>
      </c>
      <c r="M97" s="91">
        <f t="shared" si="20"/>
        <v>0</v>
      </c>
      <c r="N97" s="63">
        <f t="shared" si="22"/>
        <v>0</v>
      </c>
    </row>
    <row r="98" spans="1:14" s="29" customFormat="1" ht="15.75" thickBot="1" x14ac:dyDescent="0.3">
      <c r="A98" s="68"/>
      <c r="B98" s="16" t="str">
        <f>IF('Scope Of Work - Budget'!B84="x","x","")</f>
        <v/>
      </c>
      <c r="C98" s="69" t="s">
        <v>19</v>
      </c>
      <c r="D98" s="67">
        <f t="shared" ref="D98:M98" si="23">SUM(D84:D97)</f>
        <v>0</v>
      </c>
      <c r="E98" s="67">
        <f t="shared" si="23"/>
        <v>0</v>
      </c>
      <c r="F98" s="67">
        <f t="shared" si="23"/>
        <v>0</v>
      </c>
      <c r="G98" s="67">
        <f t="shared" si="23"/>
        <v>0</v>
      </c>
      <c r="H98" s="67">
        <f t="shared" si="23"/>
        <v>0</v>
      </c>
      <c r="I98" s="67">
        <f t="shared" si="23"/>
        <v>0</v>
      </c>
      <c r="J98" s="67">
        <f t="shared" si="23"/>
        <v>0</v>
      </c>
      <c r="K98" s="67">
        <f t="shared" si="23"/>
        <v>0</v>
      </c>
      <c r="L98" s="67">
        <f t="shared" si="23"/>
        <v>0</v>
      </c>
      <c r="M98" s="58">
        <f t="shared" si="23"/>
        <v>0</v>
      </c>
      <c r="N98" s="70">
        <f>IF(M98=0,0,M98/D98)</f>
        <v>0</v>
      </c>
    </row>
    <row r="99" spans="1:14" s="11" customFormat="1" ht="15.6" customHeight="1" thickBot="1" x14ac:dyDescent="0.3">
      <c r="A99" s="15">
        <v>800</v>
      </c>
      <c r="B99" s="16" t="str">
        <f>IF('Scope Of Work - Budget'!B101="x","x","")</f>
        <v/>
      </c>
      <c r="C99" s="17" t="s">
        <v>24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64"/>
    </row>
    <row r="100" spans="1:14" ht="15.75" thickBot="1" x14ac:dyDescent="0.3">
      <c r="A100" s="13">
        <v>801</v>
      </c>
      <c r="B100" s="72" t="str">
        <f>IF('Scope Of Work - Budget'!B102="x","x","")</f>
        <v/>
      </c>
      <c r="C100" s="9" t="str">
        <f>IF('Scope Of Work - Budget'!C102&gt;0, 'Scope Of Work - Budget'!C102,"")</f>
        <v>Demo</v>
      </c>
      <c r="D100" s="12">
        <f>'Scope Of Work - Budget'!D102</f>
        <v>0</v>
      </c>
      <c r="E100" s="12"/>
      <c r="F100" s="12"/>
      <c r="G100" s="12"/>
      <c r="H100" s="12"/>
      <c r="I100" s="12"/>
      <c r="J100" s="12"/>
      <c r="K100" s="12"/>
      <c r="L100" s="92">
        <f t="shared" si="19"/>
        <v>0</v>
      </c>
      <c r="M100" s="91">
        <f t="shared" si="20"/>
        <v>0</v>
      </c>
      <c r="N100" s="63">
        <f>IF(M100=0,0,M100/D100)</f>
        <v>0</v>
      </c>
    </row>
    <row r="101" spans="1:14" ht="15.75" thickBot="1" x14ac:dyDescent="0.3">
      <c r="A101" s="13">
        <v>802</v>
      </c>
      <c r="B101" s="72" t="str">
        <f>IF('Scope Of Work - Budget'!B103="x","x","")</f>
        <v/>
      </c>
      <c r="C101" s="9" t="str">
        <f>IF('Scope Of Work - Budget'!C103&gt;0, 'Scope Of Work - Budget'!C103,"")</f>
        <v>Rough Carpentry</v>
      </c>
      <c r="D101" s="12">
        <f>'Scope Of Work - Budget'!D103</f>
        <v>0</v>
      </c>
      <c r="E101" s="12"/>
      <c r="F101" s="12"/>
      <c r="G101" s="12"/>
      <c r="H101" s="12"/>
      <c r="I101" s="12"/>
      <c r="J101" s="12"/>
      <c r="K101" s="12"/>
      <c r="L101" s="92">
        <f t="shared" si="19"/>
        <v>0</v>
      </c>
      <c r="M101" s="91">
        <f t="shared" si="20"/>
        <v>0</v>
      </c>
      <c r="N101" s="63">
        <f t="shared" ref="N101:N116" si="24">IF(M101=0,0,M101/D101)</f>
        <v>0</v>
      </c>
    </row>
    <row r="102" spans="1:14" ht="15.75" thickBot="1" x14ac:dyDescent="0.3">
      <c r="A102" s="13">
        <v>803</v>
      </c>
      <c r="B102" s="72" t="str">
        <f>IF('Scope Of Work - Budget'!B104="x","x","")</f>
        <v/>
      </c>
      <c r="C102" s="9" t="str">
        <f>IF('Scope Of Work - Budget'!C104&gt;0, 'Scope Of Work - Budget'!C104,"")</f>
        <v xml:space="preserve">Windows </v>
      </c>
      <c r="D102" s="12">
        <f>'Scope Of Work - Budget'!D104</f>
        <v>0</v>
      </c>
      <c r="E102" s="12"/>
      <c r="F102" s="12"/>
      <c r="G102" s="12"/>
      <c r="H102" s="12"/>
      <c r="I102" s="12"/>
      <c r="J102" s="12"/>
      <c r="K102" s="12"/>
      <c r="L102" s="92">
        <f t="shared" si="19"/>
        <v>0</v>
      </c>
      <c r="M102" s="91">
        <f t="shared" si="20"/>
        <v>0</v>
      </c>
      <c r="N102" s="63">
        <f t="shared" si="24"/>
        <v>0</v>
      </c>
    </row>
    <row r="103" spans="1:14" ht="15.75" thickBot="1" x14ac:dyDescent="0.3">
      <c r="A103" s="13">
        <v>804</v>
      </c>
      <c r="B103" s="72" t="str">
        <f>IF('Scope Of Work - Budget'!B105="x","x","")</f>
        <v/>
      </c>
      <c r="C103" s="9" t="str">
        <f>IF('Scope Of Work - Budget'!C105&gt;0, 'Scope Of Work - Budget'!C105,"")</f>
        <v>Fireplace</v>
      </c>
      <c r="D103" s="12">
        <f>'Scope Of Work - Budget'!D105</f>
        <v>0</v>
      </c>
      <c r="E103" s="12"/>
      <c r="F103" s="12"/>
      <c r="G103" s="12"/>
      <c r="H103" s="12"/>
      <c r="I103" s="12"/>
      <c r="J103" s="12"/>
      <c r="K103" s="12"/>
      <c r="L103" s="92">
        <f t="shared" si="19"/>
        <v>0</v>
      </c>
      <c r="M103" s="91">
        <f t="shared" si="20"/>
        <v>0</v>
      </c>
      <c r="N103" s="63">
        <f t="shared" si="24"/>
        <v>0</v>
      </c>
    </row>
    <row r="104" spans="1:14" ht="15.75" thickBot="1" x14ac:dyDescent="0.3">
      <c r="A104" s="13">
        <v>805</v>
      </c>
      <c r="B104" s="72" t="str">
        <f>IF('Scope Of Work - Budget'!B106="x","x","")</f>
        <v/>
      </c>
      <c r="C104" s="9" t="str">
        <f>IF('Scope Of Work - Budget'!C106&gt;0, 'Scope Of Work - Budget'!C106,"")</f>
        <v>Insulation</v>
      </c>
      <c r="D104" s="12">
        <f>'Scope Of Work - Budget'!D106</f>
        <v>0</v>
      </c>
      <c r="E104" s="12"/>
      <c r="F104" s="12"/>
      <c r="G104" s="12"/>
      <c r="H104" s="12"/>
      <c r="I104" s="12"/>
      <c r="J104" s="12"/>
      <c r="K104" s="12"/>
      <c r="L104" s="92">
        <f t="shared" si="19"/>
        <v>0</v>
      </c>
      <c r="M104" s="91">
        <f t="shared" si="20"/>
        <v>0</v>
      </c>
      <c r="N104" s="63">
        <f t="shared" si="24"/>
        <v>0</v>
      </c>
    </row>
    <row r="105" spans="1:14" ht="15.75" thickBot="1" x14ac:dyDescent="0.3">
      <c r="A105" s="13">
        <v>806</v>
      </c>
      <c r="B105" s="72" t="str">
        <f>IF('Scope Of Work - Budget'!B107="x","x","")</f>
        <v/>
      </c>
      <c r="C105" s="9" t="str">
        <f>IF('Scope Of Work - Budget'!C107&gt;0, 'Scope Of Work - Budget'!C107,"")</f>
        <v>Drywall</v>
      </c>
      <c r="D105" s="12">
        <f>'Scope Of Work - Budget'!D107</f>
        <v>0</v>
      </c>
      <c r="E105" s="12"/>
      <c r="F105" s="12"/>
      <c r="G105" s="12"/>
      <c r="H105" s="12"/>
      <c r="I105" s="12"/>
      <c r="J105" s="12"/>
      <c r="K105" s="12"/>
      <c r="L105" s="92">
        <f t="shared" si="19"/>
        <v>0</v>
      </c>
      <c r="M105" s="91">
        <f t="shared" si="20"/>
        <v>0</v>
      </c>
      <c r="N105" s="63">
        <f t="shared" si="24"/>
        <v>0</v>
      </c>
    </row>
    <row r="106" spans="1:14" ht="15.75" thickBot="1" x14ac:dyDescent="0.3">
      <c r="A106" s="13">
        <v>807</v>
      </c>
      <c r="B106" s="72" t="str">
        <f>IF('Scope Of Work - Budget'!B108="x","x","")</f>
        <v/>
      </c>
      <c r="C106" s="9" t="str">
        <f>IF('Scope Of Work - Budget'!C108&gt;0, 'Scope Of Work - Budget'!C108,"")</f>
        <v>Painting</v>
      </c>
      <c r="D106" s="12">
        <f>'Scope Of Work - Budget'!D108</f>
        <v>0</v>
      </c>
      <c r="E106" s="12"/>
      <c r="F106" s="12"/>
      <c r="G106" s="12"/>
      <c r="H106" s="12"/>
      <c r="I106" s="12"/>
      <c r="J106" s="12"/>
      <c r="K106" s="12"/>
      <c r="L106" s="92">
        <f t="shared" si="19"/>
        <v>0</v>
      </c>
      <c r="M106" s="91">
        <f t="shared" si="20"/>
        <v>0</v>
      </c>
      <c r="N106" s="63">
        <f t="shared" si="24"/>
        <v>0</v>
      </c>
    </row>
    <row r="107" spans="1:14" ht="15.75" thickBot="1" x14ac:dyDescent="0.3">
      <c r="A107" s="13">
        <v>808</v>
      </c>
      <c r="B107" s="72" t="str">
        <f>IF('Scope Of Work - Budget'!B109="x","x","")</f>
        <v/>
      </c>
      <c r="C107" s="9" t="str">
        <f>IF('Scope Of Work - Budget'!C109&gt;0, 'Scope Of Work - Budget'!C109,"")</f>
        <v>Doors &amp; Trim</v>
      </c>
      <c r="D107" s="12">
        <f>'Scope Of Work - Budget'!D109</f>
        <v>0</v>
      </c>
      <c r="E107" s="12"/>
      <c r="F107" s="12"/>
      <c r="G107" s="12"/>
      <c r="H107" s="12"/>
      <c r="I107" s="12"/>
      <c r="J107" s="12"/>
      <c r="K107" s="12"/>
      <c r="L107" s="92">
        <f t="shared" si="19"/>
        <v>0</v>
      </c>
      <c r="M107" s="91">
        <f t="shared" si="20"/>
        <v>0</v>
      </c>
      <c r="N107" s="63">
        <f t="shared" si="24"/>
        <v>0</v>
      </c>
    </row>
    <row r="108" spans="1:14" ht="15.75" thickBot="1" x14ac:dyDescent="0.3">
      <c r="A108" s="13">
        <v>809</v>
      </c>
      <c r="B108" s="72" t="str">
        <f>IF('Scope Of Work - Budget'!B110="x","x","")</f>
        <v/>
      </c>
      <c r="C108" s="9" t="str">
        <f>IF('Scope Of Work - Budget'!C110&gt;0, 'Scope Of Work - Budget'!C110,"")</f>
        <v>Electrical Fixtures &amp; Finish</v>
      </c>
      <c r="D108" s="12">
        <f>'Scope Of Work - Budget'!D110</f>
        <v>0</v>
      </c>
      <c r="E108" s="12"/>
      <c r="F108" s="12"/>
      <c r="G108" s="12"/>
      <c r="H108" s="12"/>
      <c r="I108" s="12"/>
      <c r="J108" s="12"/>
      <c r="K108" s="12"/>
      <c r="L108" s="92">
        <f t="shared" si="19"/>
        <v>0</v>
      </c>
      <c r="M108" s="91">
        <f t="shared" si="20"/>
        <v>0</v>
      </c>
      <c r="N108" s="63">
        <f t="shared" si="24"/>
        <v>0</v>
      </c>
    </row>
    <row r="109" spans="1:14" ht="15.75" thickBot="1" x14ac:dyDescent="0.3">
      <c r="A109" s="13">
        <v>810</v>
      </c>
      <c r="B109" s="72" t="str">
        <f>IF('Scope Of Work - Budget'!B111="x","x","")</f>
        <v/>
      </c>
      <c r="C109" s="9" t="str">
        <f>IF('Scope Of Work - Budget'!C111&gt;0, 'Scope Of Work - Budget'!C111,"")</f>
        <v>Finish Carpentry</v>
      </c>
      <c r="D109" s="12">
        <f>'Scope Of Work - Budget'!D111</f>
        <v>0</v>
      </c>
      <c r="E109" s="12"/>
      <c r="F109" s="12"/>
      <c r="G109" s="12"/>
      <c r="H109" s="12"/>
      <c r="I109" s="12"/>
      <c r="J109" s="12"/>
      <c r="K109" s="12"/>
      <c r="L109" s="92">
        <f t="shared" si="19"/>
        <v>0</v>
      </c>
      <c r="M109" s="91">
        <f t="shared" si="20"/>
        <v>0</v>
      </c>
      <c r="N109" s="63">
        <f t="shared" si="24"/>
        <v>0</v>
      </c>
    </row>
    <row r="110" spans="1:14" ht="15.75" thickBot="1" x14ac:dyDescent="0.3">
      <c r="A110" s="13">
        <v>811</v>
      </c>
      <c r="B110" s="72" t="str">
        <f>IF('Scope Of Work - Budget'!B112="x","x","")</f>
        <v/>
      </c>
      <c r="C110" s="9" t="str">
        <f>IF('Scope Of Work - Budget'!C112&gt;0, 'Scope Of Work - Budget'!C112,"")</f>
        <v xml:space="preserve">Finish Hardware </v>
      </c>
      <c r="D110" s="12">
        <f>'Scope Of Work - Budget'!D112</f>
        <v>0</v>
      </c>
      <c r="E110" s="12"/>
      <c r="F110" s="12"/>
      <c r="G110" s="12"/>
      <c r="H110" s="12"/>
      <c r="I110" s="12"/>
      <c r="J110" s="12"/>
      <c r="K110" s="12"/>
      <c r="L110" s="92">
        <f t="shared" si="19"/>
        <v>0</v>
      </c>
      <c r="M110" s="91">
        <f t="shared" si="20"/>
        <v>0</v>
      </c>
      <c r="N110" s="63">
        <f t="shared" si="24"/>
        <v>0</v>
      </c>
    </row>
    <row r="111" spans="1:14" ht="15.75" thickBot="1" x14ac:dyDescent="0.3">
      <c r="A111" s="13">
        <v>812</v>
      </c>
      <c r="B111" s="72" t="str">
        <f>IF('Scope Of Work - Budget'!B113="x","x","")</f>
        <v/>
      </c>
      <c r="C111" s="9" t="str">
        <f>IF('Scope Of Work - Budget'!C113&gt;0, 'Scope Of Work - Budget'!C113,"")</f>
        <v>Flooring</v>
      </c>
      <c r="D111" s="12">
        <f>'Scope Of Work - Budget'!D113</f>
        <v>0</v>
      </c>
      <c r="E111" s="12"/>
      <c r="F111" s="12"/>
      <c r="G111" s="12"/>
      <c r="H111" s="12"/>
      <c r="I111" s="12"/>
      <c r="J111" s="12"/>
      <c r="K111" s="12"/>
      <c r="L111" s="92">
        <f t="shared" si="19"/>
        <v>0</v>
      </c>
      <c r="M111" s="91">
        <f t="shared" si="20"/>
        <v>0</v>
      </c>
      <c r="N111" s="63">
        <f t="shared" si="24"/>
        <v>0</v>
      </c>
    </row>
    <row r="112" spans="1:14" ht="15.75" thickBot="1" x14ac:dyDescent="0.3">
      <c r="A112" s="13">
        <v>813</v>
      </c>
      <c r="B112" s="72" t="str">
        <f>IF('Scope Of Work - Budget'!B114="x","x","")</f>
        <v/>
      </c>
      <c r="C112" s="9" t="str">
        <f>IF('Scope Of Work - Budget'!C114&gt;0, 'Scope Of Work - Budget'!C114,"")</f>
        <v>Clean Up</v>
      </c>
      <c r="D112" s="12">
        <f>'Scope Of Work - Budget'!D114</f>
        <v>0</v>
      </c>
      <c r="E112" s="12"/>
      <c r="F112" s="12"/>
      <c r="G112" s="12"/>
      <c r="H112" s="12"/>
      <c r="I112" s="12"/>
      <c r="J112" s="12"/>
      <c r="K112" s="12"/>
      <c r="L112" s="92">
        <f t="shared" si="19"/>
        <v>0</v>
      </c>
      <c r="M112" s="91">
        <f t="shared" si="20"/>
        <v>0</v>
      </c>
      <c r="N112" s="63">
        <f t="shared" si="24"/>
        <v>0</v>
      </c>
    </row>
    <row r="113" spans="1:14" ht="15.75" thickBot="1" x14ac:dyDescent="0.3">
      <c r="A113" s="13">
        <v>814</v>
      </c>
      <c r="B113" s="72" t="str">
        <f>IF('Scope Of Work - Budget'!B115="x","x","")</f>
        <v/>
      </c>
      <c r="C113" s="9" t="str">
        <f>IF('Scope Of Work - Budget'!C115&gt;0, 'Scope Of Work - Budget'!C115,"")</f>
        <v/>
      </c>
      <c r="D113" s="12">
        <f>'Scope Of Work - Budget'!D115</f>
        <v>0</v>
      </c>
      <c r="E113" s="12"/>
      <c r="F113" s="12"/>
      <c r="G113" s="12"/>
      <c r="H113" s="12"/>
      <c r="I113" s="12"/>
      <c r="J113" s="12"/>
      <c r="K113" s="12"/>
      <c r="L113" s="92">
        <f t="shared" si="19"/>
        <v>0</v>
      </c>
      <c r="M113" s="91">
        <f t="shared" si="20"/>
        <v>0</v>
      </c>
      <c r="N113" s="63">
        <f t="shared" si="24"/>
        <v>0</v>
      </c>
    </row>
    <row r="114" spans="1:14" ht="15.75" thickBot="1" x14ac:dyDescent="0.3">
      <c r="A114" s="13">
        <v>815</v>
      </c>
      <c r="B114" s="72" t="str">
        <f>IF('Scope Of Work - Budget'!B116="x","x","")</f>
        <v/>
      </c>
      <c r="C114" s="9" t="str">
        <f>IF('Scope Of Work - Budget'!C116&gt;0, 'Scope Of Work - Budget'!C116,"")</f>
        <v/>
      </c>
      <c r="D114" s="12">
        <f>'Scope Of Work - Budget'!D116</f>
        <v>0</v>
      </c>
      <c r="E114" s="12"/>
      <c r="F114" s="12"/>
      <c r="G114" s="12"/>
      <c r="H114" s="12"/>
      <c r="I114" s="12"/>
      <c r="J114" s="12"/>
      <c r="K114" s="12"/>
      <c r="L114" s="92">
        <f t="shared" si="19"/>
        <v>0</v>
      </c>
      <c r="M114" s="91">
        <f t="shared" si="20"/>
        <v>0</v>
      </c>
      <c r="N114" s="63">
        <f t="shared" si="24"/>
        <v>0</v>
      </c>
    </row>
    <row r="115" spans="1:14" ht="15.75" thickBot="1" x14ac:dyDescent="0.3">
      <c r="A115" s="13">
        <v>816</v>
      </c>
      <c r="B115" s="72" t="str">
        <f>IF('Scope Of Work - Budget'!B117="x","x","")</f>
        <v/>
      </c>
      <c r="C115" s="9" t="str">
        <f>IF('Scope Of Work - Budget'!C117&gt;0, 'Scope Of Work - Budget'!C117,"")</f>
        <v/>
      </c>
      <c r="D115" s="12">
        <f>'Scope Of Work - Budget'!D117</f>
        <v>0</v>
      </c>
      <c r="E115" s="12"/>
      <c r="F115" s="12"/>
      <c r="G115" s="12"/>
      <c r="H115" s="12"/>
      <c r="I115" s="12"/>
      <c r="J115" s="12"/>
      <c r="K115" s="12"/>
      <c r="L115" s="92">
        <f t="shared" si="19"/>
        <v>0</v>
      </c>
      <c r="M115" s="91">
        <f t="shared" si="20"/>
        <v>0</v>
      </c>
      <c r="N115" s="63">
        <f t="shared" si="24"/>
        <v>0</v>
      </c>
    </row>
    <row r="116" spans="1:14" ht="15.75" thickBot="1" x14ac:dyDescent="0.3">
      <c r="A116" s="13">
        <v>817</v>
      </c>
      <c r="B116" s="97" t="str">
        <f>IF('Scope Of Work - Budget'!B118="x","x","")</f>
        <v/>
      </c>
      <c r="C116" s="9" t="str">
        <f>IF('Scope Of Work - Budget'!C118&gt;0, 'Scope Of Work - Budget'!C118,"")</f>
        <v/>
      </c>
      <c r="D116" s="12">
        <f>'Scope Of Work - Budget'!D118</f>
        <v>0</v>
      </c>
      <c r="E116" s="12"/>
      <c r="F116" s="12"/>
      <c r="G116" s="12"/>
      <c r="H116" s="12"/>
      <c r="I116" s="12"/>
      <c r="J116" s="12"/>
      <c r="K116" s="12"/>
      <c r="L116" s="92">
        <f t="shared" si="19"/>
        <v>0</v>
      </c>
      <c r="M116" s="91">
        <f t="shared" si="20"/>
        <v>0</v>
      </c>
      <c r="N116" s="63">
        <f t="shared" si="24"/>
        <v>0</v>
      </c>
    </row>
    <row r="117" spans="1:14" s="29" customFormat="1" ht="15.75" thickBot="1" x14ac:dyDescent="0.3">
      <c r="A117" s="68"/>
      <c r="B117" s="16" t="str">
        <f>IF('Scope Of Work - Budget'!B101="x","x","")</f>
        <v/>
      </c>
      <c r="C117" s="69" t="s">
        <v>19</v>
      </c>
      <c r="D117" s="67">
        <f>SUM(D100:D116)</f>
        <v>0</v>
      </c>
      <c r="E117" s="67">
        <f t="shared" ref="E117:M117" si="25">SUM(E100:E116)</f>
        <v>0</v>
      </c>
      <c r="F117" s="67">
        <f t="shared" si="25"/>
        <v>0</v>
      </c>
      <c r="G117" s="67">
        <f t="shared" si="25"/>
        <v>0</v>
      </c>
      <c r="H117" s="67">
        <f t="shared" si="25"/>
        <v>0</v>
      </c>
      <c r="I117" s="67">
        <f t="shared" si="25"/>
        <v>0</v>
      </c>
      <c r="J117" s="67">
        <f t="shared" si="25"/>
        <v>0</v>
      </c>
      <c r="K117" s="67">
        <f t="shared" si="25"/>
        <v>0</v>
      </c>
      <c r="L117" s="67">
        <f t="shared" si="25"/>
        <v>0</v>
      </c>
      <c r="M117" s="67">
        <f t="shared" si="25"/>
        <v>0</v>
      </c>
      <c r="N117" s="70">
        <f>IF(M117=0,0,M117/D117)</f>
        <v>0</v>
      </c>
    </row>
    <row r="118" spans="1:14" s="11" customFormat="1" ht="15.6" customHeight="1" thickBot="1" x14ac:dyDescent="0.3">
      <c r="A118" s="15">
        <v>900</v>
      </c>
      <c r="B118" s="16" t="str">
        <f>IF('Scope Of Work - Budget'!B120="x","x","")</f>
        <v/>
      </c>
      <c r="C118" s="17" t="s">
        <v>87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64"/>
    </row>
    <row r="119" spans="1:14" ht="15.75" thickBot="1" x14ac:dyDescent="0.3">
      <c r="A119" s="13">
        <v>901</v>
      </c>
      <c r="B119" s="72" t="str">
        <f>IF('Scope Of Work - Budget'!B121="x","x","")</f>
        <v/>
      </c>
      <c r="C119" s="9" t="str">
        <f>IF('Scope Of Work - Budget'!C121&gt;0, 'Scope Of Work - Budget'!C121,"")</f>
        <v>Demo</v>
      </c>
      <c r="D119" s="12">
        <f>'Scope Of Work - Budget'!D121</f>
        <v>0</v>
      </c>
      <c r="E119" s="12"/>
      <c r="F119" s="12"/>
      <c r="G119" s="12"/>
      <c r="H119" s="12"/>
      <c r="I119" s="12"/>
      <c r="J119" s="12"/>
      <c r="K119" s="12"/>
      <c r="L119" s="92">
        <f t="shared" si="19"/>
        <v>0</v>
      </c>
      <c r="M119" s="91">
        <f t="shared" si="20"/>
        <v>0</v>
      </c>
      <c r="N119" s="63">
        <f>IF(M119=0,0,M119/D119)</f>
        <v>0</v>
      </c>
    </row>
    <row r="120" spans="1:14" ht="15.75" thickBot="1" x14ac:dyDescent="0.3">
      <c r="A120" s="13">
        <v>902</v>
      </c>
      <c r="B120" s="72" t="str">
        <f>IF('Scope Of Work - Budget'!B122="x","x","")</f>
        <v/>
      </c>
      <c r="C120" s="9" t="str">
        <f>IF('Scope Of Work - Budget'!C122&gt;0, 'Scope Of Work - Budget'!C122,"")</f>
        <v>Rough Carpentry</v>
      </c>
      <c r="D120" s="12">
        <f>'Scope Of Work - Budget'!D122</f>
        <v>0</v>
      </c>
      <c r="E120" s="12"/>
      <c r="F120" s="12"/>
      <c r="G120" s="12"/>
      <c r="H120" s="12"/>
      <c r="I120" s="12"/>
      <c r="J120" s="12"/>
      <c r="K120" s="12"/>
      <c r="L120" s="92">
        <f t="shared" si="19"/>
        <v>0</v>
      </c>
      <c r="M120" s="91">
        <f t="shared" si="20"/>
        <v>0</v>
      </c>
      <c r="N120" s="63">
        <f t="shared" ref="N120:N131" si="26">IF(M120=0,0,M120/D120)</f>
        <v>0</v>
      </c>
    </row>
    <row r="121" spans="1:14" ht="15.75" thickBot="1" x14ac:dyDescent="0.3">
      <c r="A121" s="13">
        <v>903</v>
      </c>
      <c r="B121" s="72" t="str">
        <f>IF('Scope Of Work - Budget'!B123="x","x","")</f>
        <v/>
      </c>
      <c r="C121" s="9" t="str">
        <f>IF('Scope Of Work - Budget'!C123&gt;0, 'Scope Of Work - Budget'!C123,"")</f>
        <v xml:space="preserve">Windows </v>
      </c>
      <c r="D121" s="12">
        <f>'Scope Of Work - Budget'!D123</f>
        <v>0</v>
      </c>
      <c r="E121" s="12"/>
      <c r="F121" s="12"/>
      <c r="G121" s="12"/>
      <c r="H121" s="12"/>
      <c r="I121" s="12"/>
      <c r="J121" s="12"/>
      <c r="K121" s="12"/>
      <c r="L121" s="92">
        <f t="shared" si="19"/>
        <v>0</v>
      </c>
      <c r="M121" s="91">
        <f t="shared" si="20"/>
        <v>0</v>
      </c>
      <c r="N121" s="63">
        <f t="shared" si="26"/>
        <v>0</v>
      </c>
    </row>
    <row r="122" spans="1:14" ht="15.75" thickBot="1" x14ac:dyDescent="0.3">
      <c r="A122" s="13">
        <v>904</v>
      </c>
      <c r="B122" s="72" t="str">
        <f>IF('Scope Of Work - Budget'!B124="x","x","")</f>
        <v/>
      </c>
      <c r="C122" s="9" t="str">
        <f>IF('Scope Of Work - Budget'!C124&gt;0, 'Scope Of Work - Budget'!C124,"")</f>
        <v>Insulation</v>
      </c>
      <c r="D122" s="12">
        <f>'Scope Of Work - Budget'!D124</f>
        <v>0</v>
      </c>
      <c r="E122" s="12"/>
      <c r="F122" s="12"/>
      <c r="G122" s="12"/>
      <c r="H122" s="12"/>
      <c r="I122" s="12"/>
      <c r="J122" s="12"/>
      <c r="K122" s="12"/>
      <c r="L122" s="92">
        <f t="shared" si="19"/>
        <v>0</v>
      </c>
      <c r="M122" s="91">
        <f t="shared" si="20"/>
        <v>0</v>
      </c>
      <c r="N122" s="63">
        <f t="shared" si="26"/>
        <v>0</v>
      </c>
    </row>
    <row r="123" spans="1:14" ht="15.75" thickBot="1" x14ac:dyDescent="0.3">
      <c r="A123" s="13">
        <v>905</v>
      </c>
      <c r="B123" s="72" t="str">
        <f>IF('Scope Of Work - Budget'!B125="x","x","")</f>
        <v/>
      </c>
      <c r="C123" s="9" t="str">
        <f>IF('Scope Of Work - Budget'!C125&gt;0, 'Scope Of Work - Budget'!C125,"")</f>
        <v>Drywall</v>
      </c>
      <c r="D123" s="12">
        <f>'Scope Of Work - Budget'!D125</f>
        <v>0</v>
      </c>
      <c r="E123" s="12"/>
      <c r="F123" s="12"/>
      <c r="G123" s="12"/>
      <c r="H123" s="12"/>
      <c r="I123" s="12"/>
      <c r="J123" s="12"/>
      <c r="K123" s="12"/>
      <c r="L123" s="92">
        <f t="shared" si="19"/>
        <v>0</v>
      </c>
      <c r="M123" s="91">
        <f t="shared" si="20"/>
        <v>0</v>
      </c>
      <c r="N123" s="63">
        <f t="shared" si="26"/>
        <v>0</v>
      </c>
    </row>
    <row r="124" spans="1:14" ht="15.75" thickBot="1" x14ac:dyDescent="0.3">
      <c r="A124" s="13">
        <v>906</v>
      </c>
      <c r="B124" s="72" t="str">
        <f>IF('Scope Of Work - Budget'!B126="x","x","")</f>
        <v/>
      </c>
      <c r="C124" s="9" t="str">
        <f>IF('Scope Of Work - Budget'!C126&gt;0, 'Scope Of Work - Budget'!C126,"")</f>
        <v>Painting</v>
      </c>
      <c r="D124" s="12">
        <f>'Scope Of Work - Budget'!D126</f>
        <v>0</v>
      </c>
      <c r="E124" s="12"/>
      <c r="F124" s="12"/>
      <c r="G124" s="12"/>
      <c r="H124" s="12"/>
      <c r="I124" s="12"/>
      <c r="J124" s="12"/>
      <c r="K124" s="12"/>
      <c r="L124" s="92">
        <f t="shared" si="19"/>
        <v>0</v>
      </c>
      <c r="M124" s="91">
        <f t="shared" si="20"/>
        <v>0</v>
      </c>
      <c r="N124" s="63">
        <f t="shared" si="26"/>
        <v>0</v>
      </c>
    </row>
    <row r="125" spans="1:14" ht="15.75" thickBot="1" x14ac:dyDescent="0.3">
      <c r="A125" s="13">
        <v>907</v>
      </c>
      <c r="B125" s="72" t="str">
        <f>IF('Scope Of Work - Budget'!B127="x","x","")</f>
        <v/>
      </c>
      <c r="C125" s="9" t="str">
        <f>IF('Scope Of Work - Budget'!C127&gt;0, 'Scope Of Work - Budget'!C127,"")</f>
        <v>Doors &amp; Trim</v>
      </c>
      <c r="D125" s="12">
        <f>'Scope Of Work - Budget'!D127</f>
        <v>0</v>
      </c>
      <c r="E125" s="12"/>
      <c r="F125" s="12"/>
      <c r="G125" s="12"/>
      <c r="H125" s="12"/>
      <c r="I125" s="12"/>
      <c r="J125" s="12"/>
      <c r="K125" s="12"/>
      <c r="L125" s="92">
        <f t="shared" si="19"/>
        <v>0</v>
      </c>
      <c r="M125" s="91">
        <f t="shared" si="20"/>
        <v>0</v>
      </c>
      <c r="N125" s="63">
        <f t="shared" si="26"/>
        <v>0</v>
      </c>
    </row>
    <row r="126" spans="1:14" ht="15.75" thickBot="1" x14ac:dyDescent="0.3">
      <c r="A126" s="13">
        <v>908</v>
      </c>
      <c r="B126" s="72" t="str">
        <f>IF('Scope Of Work - Budget'!B128="x","x","")</f>
        <v/>
      </c>
      <c r="C126" s="9" t="str">
        <f>IF('Scope Of Work - Budget'!C128&gt;0, 'Scope Of Work - Budget'!C128,"")</f>
        <v>Electrical Fixtures &amp; Finish</v>
      </c>
      <c r="D126" s="12">
        <f>'Scope Of Work - Budget'!D128</f>
        <v>0</v>
      </c>
      <c r="E126" s="12"/>
      <c r="F126" s="12"/>
      <c r="G126" s="12"/>
      <c r="H126" s="12"/>
      <c r="I126" s="12"/>
      <c r="J126" s="12"/>
      <c r="K126" s="12"/>
      <c r="L126" s="92">
        <f t="shared" si="19"/>
        <v>0</v>
      </c>
      <c r="M126" s="91">
        <f t="shared" si="20"/>
        <v>0</v>
      </c>
      <c r="N126" s="63">
        <f t="shared" si="26"/>
        <v>0</v>
      </c>
    </row>
    <row r="127" spans="1:14" ht="15.75" thickBot="1" x14ac:dyDescent="0.3">
      <c r="A127" s="13">
        <v>909</v>
      </c>
      <c r="B127" s="72" t="str">
        <f>IF('Scope Of Work - Budget'!B129="x","x","")</f>
        <v/>
      </c>
      <c r="C127" s="9" t="str">
        <f>IF('Scope Of Work - Budget'!C129&gt;0, 'Scope Of Work - Budget'!C129,"")</f>
        <v>Finish Carpentry</v>
      </c>
      <c r="D127" s="12">
        <f>'Scope Of Work - Budget'!D129</f>
        <v>0</v>
      </c>
      <c r="E127" s="12"/>
      <c r="F127" s="12"/>
      <c r="G127" s="12"/>
      <c r="H127" s="12"/>
      <c r="I127" s="12"/>
      <c r="J127" s="12"/>
      <c r="K127" s="12"/>
      <c r="L127" s="92">
        <f t="shared" si="19"/>
        <v>0</v>
      </c>
      <c r="M127" s="91">
        <f t="shared" si="20"/>
        <v>0</v>
      </c>
      <c r="N127" s="63">
        <f t="shared" si="26"/>
        <v>0</v>
      </c>
    </row>
    <row r="128" spans="1:14" ht="15.75" thickBot="1" x14ac:dyDescent="0.3">
      <c r="A128" s="13">
        <v>910</v>
      </c>
      <c r="B128" s="72" t="str">
        <f>IF('Scope Of Work - Budget'!B130="x","x","")</f>
        <v/>
      </c>
      <c r="C128" s="9" t="str">
        <f>IF('Scope Of Work - Budget'!C130&gt;0, 'Scope Of Work - Budget'!C130,"")</f>
        <v xml:space="preserve">Finish Hardware </v>
      </c>
      <c r="D128" s="12">
        <f>'Scope Of Work - Budget'!D130</f>
        <v>0</v>
      </c>
      <c r="E128" s="12"/>
      <c r="F128" s="12"/>
      <c r="G128" s="12"/>
      <c r="H128" s="12"/>
      <c r="I128" s="12"/>
      <c r="J128" s="12"/>
      <c r="K128" s="12"/>
      <c r="L128" s="92">
        <f t="shared" si="19"/>
        <v>0</v>
      </c>
      <c r="M128" s="91">
        <f t="shared" si="20"/>
        <v>0</v>
      </c>
      <c r="N128" s="63">
        <f t="shared" si="26"/>
        <v>0</v>
      </c>
    </row>
    <row r="129" spans="1:14" ht="15.75" thickBot="1" x14ac:dyDescent="0.3">
      <c r="A129" s="13">
        <v>911</v>
      </c>
      <c r="B129" s="72" t="str">
        <f>IF('Scope Of Work - Budget'!B131="x","x","")</f>
        <v/>
      </c>
      <c r="C129" s="9" t="str">
        <f>IF('Scope Of Work - Budget'!C131&gt;0, 'Scope Of Work - Budget'!C131,"")</f>
        <v>Flooring</v>
      </c>
      <c r="D129" s="12">
        <f>'Scope Of Work - Budget'!D131</f>
        <v>0</v>
      </c>
      <c r="E129" s="12"/>
      <c r="F129" s="12"/>
      <c r="G129" s="12"/>
      <c r="H129" s="12"/>
      <c r="I129" s="12"/>
      <c r="J129" s="12"/>
      <c r="K129" s="12"/>
      <c r="L129" s="92">
        <f t="shared" si="19"/>
        <v>0</v>
      </c>
      <c r="M129" s="91">
        <f t="shared" si="20"/>
        <v>0</v>
      </c>
      <c r="N129" s="63">
        <f t="shared" si="26"/>
        <v>0</v>
      </c>
    </row>
    <row r="130" spans="1:14" ht="15.75" thickBot="1" x14ac:dyDescent="0.3">
      <c r="A130" s="13">
        <v>912</v>
      </c>
      <c r="B130" s="72" t="str">
        <f>IF('Scope Of Work - Budget'!B132="x","x","")</f>
        <v/>
      </c>
      <c r="C130" s="9" t="str">
        <f>IF('Scope Of Work - Budget'!C132&gt;0, 'Scope Of Work - Budget'!C132,"")</f>
        <v>Clean Up</v>
      </c>
      <c r="D130" s="12">
        <f>'Scope Of Work - Budget'!D132</f>
        <v>0</v>
      </c>
      <c r="E130" s="12"/>
      <c r="F130" s="12"/>
      <c r="G130" s="12"/>
      <c r="H130" s="12"/>
      <c r="I130" s="12"/>
      <c r="J130" s="12"/>
      <c r="K130" s="12"/>
      <c r="L130" s="92">
        <f t="shared" si="19"/>
        <v>0</v>
      </c>
      <c r="M130" s="91">
        <f t="shared" si="20"/>
        <v>0</v>
      </c>
      <c r="N130" s="63">
        <f t="shared" si="26"/>
        <v>0</v>
      </c>
    </row>
    <row r="131" spans="1:14" ht="15.75" thickBot="1" x14ac:dyDescent="0.3">
      <c r="A131" s="13">
        <v>913</v>
      </c>
      <c r="B131" s="97" t="str">
        <f>IF('Scope Of Work - Budget'!B133="x","x","")</f>
        <v/>
      </c>
      <c r="C131" s="9" t="str">
        <f>IF('Scope Of Work - Budget'!C133&gt;0, 'Scope Of Work - Budget'!C133,"")</f>
        <v/>
      </c>
      <c r="D131" s="12">
        <f>'Scope Of Work - Budget'!D133</f>
        <v>0</v>
      </c>
      <c r="E131" s="12"/>
      <c r="F131" s="12"/>
      <c r="G131" s="12"/>
      <c r="H131" s="12"/>
      <c r="I131" s="12"/>
      <c r="J131" s="12"/>
      <c r="K131" s="12"/>
      <c r="L131" s="92">
        <f t="shared" si="19"/>
        <v>0</v>
      </c>
      <c r="M131" s="91">
        <f t="shared" si="20"/>
        <v>0</v>
      </c>
      <c r="N131" s="63">
        <f t="shared" si="26"/>
        <v>0</v>
      </c>
    </row>
    <row r="132" spans="1:14" s="29" customFormat="1" ht="15.75" thickBot="1" x14ac:dyDescent="0.3">
      <c r="A132" s="68"/>
      <c r="B132" s="16" t="str">
        <f>IF('Scope Of Work - Budget'!B120="x","x","")</f>
        <v/>
      </c>
      <c r="C132" s="69" t="s">
        <v>19</v>
      </c>
      <c r="D132" s="67">
        <f t="shared" ref="D132:M132" si="27">SUM(D119:D131)</f>
        <v>0</v>
      </c>
      <c r="E132" s="67">
        <f t="shared" si="27"/>
        <v>0</v>
      </c>
      <c r="F132" s="67">
        <f t="shared" si="27"/>
        <v>0</v>
      </c>
      <c r="G132" s="67">
        <f t="shared" si="27"/>
        <v>0</v>
      </c>
      <c r="H132" s="67">
        <f t="shared" si="27"/>
        <v>0</v>
      </c>
      <c r="I132" s="67">
        <f t="shared" si="27"/>
        <v>0</v>
      </c>
      <c r="J132" s="67">
        <f t="shared" si="27"/>
        <v>0</v>
      </c>
      <c r="K132" s="67">
        <f t="shared" si="27"/>
        <v>0</v>
      </c>
      <c r="L132" s="67">
        <f t="shared" si="27"/>
        <v>0</v>
      </c>
      <c r="M132" s="58">
        <f t="shared" si="27"/>
        <v>0</v>
      </c>
      <c r="N132" s="70">
        <f>IF(M132=0,0,M132/D132)</f>
        <v>0</v>
      </c>
    </row>
    <row r="133" spans="1:14" s="11" customFormat="1" ht="15.6" customHeight="1" thickBot="1" x14ac:dyDescent="0.3">
      <c r="A133" s="15">
        <v>1000</v>
      </c>
      <c r="B133" s="16" t="str">
        <f>IF('Scope Of Work - Budget'!B135="x","x","")</f>
        <v/>
      </c>
      <c r="C133" s="17" t="s">
        <v>88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64"/>
    </row>
    <row r="134" spans="1:14" ht="15.75" thickBot="1" x14ac:dyDescent="0.3">
      <c r="A134" s="13">
        <v>1001</v>
      </c>
      <c r="B134" s="72" t="str">
        <f>IF('Scope Of Work - Budget'!B136="x","x","")</f>
        <v/>
      </c>
      <c r="C134" s="9" t="str">
        <f>IF('Scope Of Work - Budget'!C136&gt;0, 'Scope Of Work - Budget'!C136,"")</f>
        <v>Demo</v>
      </c>
      <c r="D134" s="12">
        <f>'Scope Of Work - Budget'!D136</f>
        <v>0</v>
      </c>
      <c r="E134" s="12"/>
      <c r="F134" s="12"/>
      <c r="G134" s="12"/>
      <c r="H134" s="12"/>
      <c r="I134" s="12"/>
      <c r="J134" s="12"/>
      <c r="K134" s="12"/>
      <c r="L134" s="92">
        <f t="shared" si="19"/>
        <v>0</v>
      </c>
      <c r="M134" s="91">
        <f t="shared" si="20"/>
        <v>0</v>
      </c>
      <c r="N134" s="63">
        <f>IF(M134=0,0,M134/D134)</f>
        <v>0</v>
      </c>
    </row>
    <row r="135" spans="1:14" ht="15.75" thickBot="1" x14ac:dyDescent="0.3">
      <c r="A135" s="13">
        <v>1002</v>
      </c>
      <c r="B135" s="72" t="str">
        <f>IF('Scope Of Work - Budget'!B137="x","x","")</f>
        <v/>
      </c>
      <c r="C135" s="9" t="str">
        <f>IF('Scope Of Work - Budget'!C137&gt;0, 'Scope Of Work - Budget'!C137,"")</f>
        <v>Rough Carpentry</v>
      </c>
      <c r="D135" s="12">
        <f>'Scope Of Work - Budget'!D137</f>
        <v>0</v>
      </c>
      <c r="E135" s="12"/>
      <c r="F135" s="12"/>
      <c r="G135" s="12"/>
      <c r="H135" s="12"/>
      <c r="I135" s="12"/>
      <c r="J135" s="12"/>
      <c r="K135" s="12"/>
      <c r="L135" s="92">
        <f t="shared" si="19"/>
        <v>0</v>
      </c>
      <c r="M135" s="91">
        <f t="shared" si="20"/>
        <v>0</v>
      </c>
      <c r="N135" s="63">
        <f t="shared" ref="N135:N147" si="28">IF(M135=0,0,M135/D135)</f>
        <v>0</v>
      </c>
    </row>
    <row r="136" spans="1:14" ht="15.75" thickBot="1" x14ac:dyDescent="0.3">
      <c r="A136" s="13">
        <v>1003</v>
      </c>
      <c r="B136" s="72" t="str">
        <f>IF('Scope Of Work - Budget'!B138="x","x","")</f>
        <v/>
      </c>
      <c r="C136" s="9" t="str">
        <f>IF('Scope Of Work - Budget'!C138&gt;0, 'Scope Of Work - Budget'!C138,"")</f>
        <v xml:space="preserve">Windows </v>
      </c>
      <c r="D136" s="12">
        <f>'Scope Of Work - Budget'!D138</f>
        <v>0</v>
      </c>
      <c r="E136" s="12"/>
      <c r="F136" s="12"/>
      <c r="G136" s="12"/>
      <c r="H136" s="12"/>
      <c r="I136" s="12"/>
      <c r="J136" s="12"/>
      <c r="K136" s="12"/>
      <c r="L136" s="92">
        <f t="shared" ref="L136:L197" si="29">SUM(E136:K136)</f>
        <v>0</v>
      </c>
      <c r="M136" s="91">
        <f t="shared" ref="M136:M197" si="30">+D136-L136</f>
        <v>0</v>
      </c>
      <c r="N136" s="63">
        <f t="shared" si="28"/>
        <v>0</v>
      </c>
    </row>
    <row r="137" spans="1:14" ht="15.75" thickBot="1" x14ac:dyDescent="0.3">
      <c r="A137" s="13">
        <v>1004</v>
      </c>
      <c r="B137" s="72" t="str">
        <f>IF('Scope Of Work - Budget'!B139="x","x","")</f>
        <v/>
      </c>
      <c r="C137" s="9" t="str">
        <f>IF('Scope Of Work - Budget'!C139&gt;0, 'Scope Of Work - Budget'!C139,"")</f>
        <v>Insulation</v>
      </c>
      <c r="D137" s="12">
        <f>'Scope Of Work - Budget'!D139</f>
        <v>0</v>
      </c>
      <c r="E137" s="12"/>
      <c r="F137" s="12"/>
      <c r="G137" s="12"/>
      <c r="H137" s="12"/>
      <c r="I137" s="12"/>
      <c r="J137" s="12"/>
      <c r="K137" s="12"/>
      <c r="L137" s="92">
        <f t="shared" si="29"/>
        <v>0</v>
      </c>
      <c r="M137" s="91">
        <f t="shared" si="30"/>
        <v>0</v>
      </c>
      <c r="N137" s="63">
        <f t="shared" si="28"/>
        <v>0</v>
      </c>
    </row>
    <row r="138" spans="1:14" ht="15.75" thickBot="1" x14ac:dyDescent="0.3">
      <c r="A138" s="13">
        <v>1005</v>
      </c>
      <c r="B138" s="72" t="str">
        <f>IF('Scope Of Work - Budget'!B140="x","x","")</f>
        <v/>
      </c>
      <c r="C138" s="9" t="str">
        <f>IF('Scope Of Work - Budget'!C140&gt;0, 'Scope Of Work - Budget'!C140,"")</f>
        <v>Drywall</v>
      </c>
      <c r="D138" s="12">
        <f>'Scope Of Work - Budget'!D140</f>
        <v>0</v>
      </c>
      <c r="E138" s="12"/>
      <c r="F138" s="12"/>
      <c r="G138" s="12"/>
      <c r="H138" s="12"/>
      <c r="I138" s="12"/>
      <c r="J138" s="12"/>
      <c r="K138" s="12"/>
      <c r="L138" s="92">
        <f t="shared" si="29"/>
        <v>0</v>
      </c>
      <c r="M138" s="91">
        <f t="shared" si="30"/>
        <v>0</v>
      </c>
      <c r="N138" s="63">
        <f t="shared" si="28"/>
        <v>0</v>
      </c>
    </row>
    <row r="139" spans="1:14" ht="15.75" thickBot="1" x14ac:dyDescent="0.3">
      <c r="A139" s="13">
        <v>1006</v>
      </c>
      <c r="B139" s="72" t="str">
        <f>IF('Scope Of Work - Budget'!B141="x","x","")</f>
        <v/>
      </c>
      <c r="C139" s="9" t="str">
        <f>IF('Scope Of Work - Budget'!C141&gt;0, 'Scope Of Work - Budget'!C141,"")</f>
        <v>Painting</v>
      </c>
      <c r="D139" s="12">
        <f>'Scope Of Work - Budget'!D141</f>
        <v>0</v>
      </c>
      <c r="E139" s="12"/>
      <c r="F139" s="12"/>
      <c r="G139" s="12"/>
      <c r="H139" s="12"/>
      <c r="I139" s="12"/>
      <c r="J139" s="12"/>
      <c r="K139" s="12"/>
      <c r="L139" s="92">
        <f t="shared" si="29"/>
        <v>0</v>
      </c>
      <c r="M139" s="91">
        <f t="shared" si="30"/>
        <v>0</v>
      </c>
      <c r="N139" s="63">
        <f t="shared" si="28"/>
        <v>0</v>
      </c>
    </row>
    <row r="140" spans="1:14" ht="15.75" thickBot="1" x14ac:dyDescent="0.3">
      <c r="A140" s="13">
        <v>1007</v>
      </c>
      <c r="B140" s="72" t="str">
        <f>IF('Scope Of Work - Budget'!B142="x","x","")</f>
        <v/>
      </c>
      <c r="C140" s="9" t="str">
        <f>IF('Scope Of Work - Budget'!C142&gt;0, 'Scope Of Work - Budget'!C142,"")</f>
        <v>Doors &amp; Trim</v>
      </c>
      <c r="D140" s="12">
        <f>'Scope Of Work - Budget'!D142</f>
        <v>0</v>
      </c>
      <c r="E140" s="12"/>
      <c r="F140" s="12"/>
      <c r="G140" s="12"/>
      <c r="H140" s="12"/>
      <c r="I140" s="12"/>
      <c r="J140" s="12"/>
      <c r="K140" s="12"/>
      <c r="L140" s="92">
        <f t="shared" si="29"/>
        <v>0</v>
      </c>
      <c r="M140" s="91">
        <f t="shared" si="30"/>
        <v>0</v>
      </c>
      <c r="N140" s="63">
        <f t="shared" si="28"/>
        <v>0</v>
      </c>
    </row>
    <row r="141" spans="1:14" ht="15.75" thickBot="1" x14ac:dyDescent="0.3">
      <c r="A141" s="13">
        <v>1008</v>
      </c>
      <c r="B141" s="72" t="str">
        <f>IF('Scope Of Work - Budget'!B143="x","x","")</f>
        <v/>
      </c>
      <c r="C141" s="9" t="str">
        <f>IF('Scope Of Work - Budget'!C143&gt;0, 'Scope Of Work - Budget'!C143,"")</f>
        <v>Electrical Fixtures &amp; Finish</v>
      </c>
      <c r="D141" s="12">
        <f>'Scope Of Work - Budget'!D143</f>
        <v>0</v>
      </c>
      <c r="E141" s="12"/>
      <c r="F141" s="12"/>
      <c r="G141" s="12"/>
      <c r="H141" s="12"/>
      <c r="I141" s="12"/>
      <c r="J141" s="12"/>
      <c r="K141" s="12"/>
      <c r="L141" s="92">
        <f t="shared" si="29"/>
        <v>0</v>
      </c>
      <c r="M141" s="91">
        <f t="shared" si="30"/>
        <v>0</v>
      </c>
      <c r="N141" s="63">
        <f t="shared" si="28"/>
        <v>0</v>
      </c>
    </row>
    <row r="142" spans="1:14" ht="15.75" thickBot="1" x14ac:dyDescent="0.3">
      <c r="A142" s="13">
        <v>1009</v>
      </c>
      <c r="B142" s="72" t="str">
        <f>IF('Scope Of Work - Budget'!B144="x","x","")</f>
        <v/>
      </c>
      <c r="C142" s="9" t="str">
        <f>IF('Scope Of Work - Budget'!C144&gt;0, 'Scope Of Work - Budget'!C144,"")</f>
        <v>Finish Carpentry</v>
      </c>
      <c r="D142" s="12">
        <f>'Scope Of Work - Budget'!D144</f>
        <v>0</v>
      </c>
      <c r="E142" s="12"/>
      <c r="F142" s="12"/>
      <c r="G142" s="12"/>
      <c r="H142" s="12"/>
      <c r="I142" s="12"/>
      <c r="J142" s="12"/>
      <c r="K142" s="12"/>
      <c r="L142" s="92">
        <f t="shared" si="29"/>
        <v>0</v>
      </c>
      <c r="M142" s="91">
        <f t="shared" si="30"/>
        <v>0</v>
      </c>
      <c r="N142" s="63">
        <f t="shared" si="28"/>
        <v>0</v>
      </c>
    </row>
    <row r="143" spans="1:14" ht="15.75" thickBot="1" x14ac:dyDescent="0.3">
      <c r="A143" s="13">
        <v>1010</v>
      </c>
      <c r="B143" s="72" t="str">
        <f>IF('Scope Of Work - Budget'!B145="x","x","")</f>
        <v/>
      </c>
      <c r="C143" s="9" t="str">
        <f>IF('Scope Of Work - Budget'!C145&gt;0, 'Scope Of Work - Budget'!C145,"")</f>
        <v xml:space="preserve">Finish Hardware </v>
      </c>
      <c r="D143" s="12">
        <f>'Scope Of Work - Budget'!D145</f>
        <v>0</v>
      </c>
      <c r="E143" s="12"/>
      <c r="F143" s="12"/>
      <c r="G143" s="12"/>
      <c r="H143" s="12"/>
      <c r="I143" s="12"/>
      <c r="J143" s="12"/>
      <c r="K143" s="12"/>
      <c r="L143" s="92">
        <f t="shared" si="29"/>
        <v>0</v>
      </c>
      <c r="M143" s="91">
        <f t="shared" si="30"/>
        <v>0</v>
      </c>
      <c r="N143" s="63">
        <f t="shared" si="28"/>
        <v>0</v>
      </c>
    </row>
    <row r="144" spans="1:14" ht="15.75" thickBot="1" x14ac:dyDescent="0.3">
      <c r="A144" s="13">
        <v>1011</v>
      </c>
      <c r="B144" s="72" t="str">
        <f>IF('Scope Of Work - Budget'!B146="x","x","")</f>
        <v/>
      </c>
      <c r="C144" s="9" t="str">
        <f>IF('Scope Of Work - Budget'!C146&gt;0, 'Scope Of Work - Budget'!C146,"")</f>
        <v>Flooring</v>
      </c>
      <c r="D144" s="12">
        <f>'Scope Of Work - Budget'!D146</f>
        <v>0</v>
      </c>
      <c r="E144" s="12"/>
      <c r="F144" s="12"/>
      <c r="G144" s="12"/>
      <c r="H144" s="12"/>
      <c r="I144" s="12"/>
      <c r="J144" s="12"/>
      <c r="K144" s="12"/>
      <c r="L144" s="92">
        <f t="shared" si="29"/>
        <v>0</v>
      </c>
      <c r="M144" s="91">
        <f t="shared" si="30"/>
        <v>0</v>
      </c>
      <c r="N144" s="63">
        <f t="shared" si="28"/>
        <v>0</v>
      </c>
    </row>
    <row r="145" spans="1:14" ht="15.75" thickBot="1" x14ac:dyDescent="0.3">
      <c r="A145" s="13">
        <v>1012</v>
      </c>
      <c r="B145" s="72" t="str">
        <f>IF('Scope Of Work - Budget'!B147="x","x","")</f>
        <v/>
      </c>
      <c r="C145" s="9" t="str">
        <f>IF('Scope Of Work - Budget'!C147&gt;0, 'Scope Of Work - Budget'!C147,"")</f>
        <v>Clean Up</v>
      </c>
      <c r="D145" s="12">
        <f>'Scope Of Work - Budget'!D147</f>
        <v>0</v>
      </c>
      <c r="E145" s="12"/>
      <c r="F145" s="12"/>
      <c r="G145" s="12"/>
      <c r="H145" s="12"/>
      <c r="I145" s="12"/>
      <c r="J145" s="12"/>
      <c r="K145" s="12"/>
      <c r="L145" s="92">
        <f t="shared" si="29"/>
        <v>0</v>
      </c>
      <c r="M145" s="91">
        <f t="shared" si="30"/>
        <v>0</v>
      </c>
      <c r="N145" s="63">
        <f t="shared" si="28"/>
        <v>0</v>
      </c>
    </row>
    <row r="146" spans="1:14" ht="15.75" thickBot="1" x14ac:dyDescent="0.3">
      <c r="A146" s="13">
        <v>1013</v>
      </c>
      <c r="B146" s="72" t="str">
        <f>IF('Scope Of Work - Budget'!B148="x","x","")</f>
        <v/>
      </c>
      <c r="C146" s="9" t="str">
        <f>IF('Scope Of Work - Budget'!C148&gt;0, 'Scope Of Work - Budget'!C148,"")</f>
        <v/>
      </c>
      <c r="D146" s="12">
        <f>'Scope Of Work - Budget'!D148</f>
        <v>0</v>
      </c>
      <c r="E146" s="12"/>
      <c r="F146" s="12"/>
      <c r="G146" s="12"/>
      <c r="H146" s="12"/>
      <c r="I146" s="12"/>
      <c r="J146" s="12"/>
      <c r="K146" s="12"/>
      <c r="L146" s="92">
        <f t="shared" si="29"/>
        <v>0</v>
      </c>
      <c r="M146" s="91">
        <f t="shared" si="30"/>
        <v>0</v>
      </c>
      <c r="N146" s="63">
        <f t="shared" si="28"/>
        <v>0</v>
      </c>
    </row>
    <row r="147" spans="1:14" ht="15.75" thickBot="1" x14ac:dyDescent="0.3">
      <c r="A147" s="13">
        <v>1014</v>
      </c>
      <c r="B147" s="97" t="str">
        <f>IF('Scope Of Work - Budget'!B149="x","x","")</f>
        <v/>
      </c>
      <c r="C147" s="9" t="str">
        <f>IF('Scope Of Work - Budget'!C149&gt;0, 'Scope Of Work - Budget'!C149,"")</f>
        <v/>
      </c>
      <c r="D147" s="12">
        <f>'Scope Of Work - Budget'!D149</f>
        <v>0</v>
      </c>
      <c r="E147" s="12"/>
      <c r="F147" s="12"/>
      <c r="G147" s="12"/>
      <c r="H147" s="12"/>
      <c r="I147" s="12"/>
      <c r="J147" s="12"/>
      <c r="K147" s="12"/>
      <c r="L147" s="92">
        <f t="shared" si="29"/>
        <v>0</v>
      </c>
      <c r="M147" s="91">
        <f t="shared" si="30"/>
        <v>0</v>
      </c>
      <c r="N147" s="63">
        <f t="shared" si="28"/>
        <v>0</v>
      </c>
    </row>
    <row r="148" spans="1:14" s="29" customFormat="1" ht="15.75" thickBot="1" x14ac:dyDescent="0.3">
      <c r="A148" s="68"/>
      <c r="B148" s="16" t="str">
        <f>IF('Scope Of Work - Budget'!B135="x","x","")</f>
        <v/>
      </c>
      <c r="C148" s="69" t="s">
        <v>19</v>
      </c>
      <c r="D148" s="67">
        <f t="shared" ref="D148:M148" si="31">SUM(D134:D147)</f>
        <v>0</v>
      </c>
      <c r="E148" s="67">
        <f t="shared" si="31"/>
        <v>0</v>
      </c>
      <c r="F148" s="67">
        <f t="shared" si="31"/>
        <v>0</v>
      </c>
      <c r="G148" s="67">
        <f t="shared" si="31"/>
        <v>0</v>
      </c>
      <c r="H148" s="67">
        <f t="shared" si="31"/>
        <v>0</v>
      </c>
      <c r="I148" s="67">
        <f t="shared" si="31"/>
        <v>0</v>
      </c>
      <c r="J148" s="67">
        <f t="shared" si="31"/>
        <v>0</v>
      </c>
      <c r="K148" s="67">
        <f t="shared" si="31"/>
        <v>0</v>
      </c>
      <c r="L148" s="67">
        <f t="shared" si="31"/>
        <v>0</v>
      </c>
      <c r="M148" s="58">
        <f t="shared" si="31"/>
        <v>0</v>
      </c>
      <c r="N148" s="70">
        <f>IF(M148=0,0,M148/D148)</f>
        <v>0</v>
      </c>
    </row>
    <row r="149" spans="1:14" s="11" customFormat="1" ht="15.6" customHeight="1" thickBot="1" x14ac:dyDescent="0.3">
      <c r="A149" s="15">
        <v>1100</v>
      </c>
      <c r="B149" s="16" t="str">
        <f>IF('Scope Of Work - Budget'!B152="x","x","")</f>
        <v/>
      </c>
      <c r="C149" s="17" t="s">
        <v>90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64"/>
    </row>
    <row r="150" spans="1:14" ht="15.75" thickBot="1" x14ac:dyDescent="0.3">
      <c r="A150" s="13">
        <v>1101</v>
      </c>
      <c r="B150" s="72" t="str">
        <f>IF('Scope Of Work - Budget'!B153="x","x","")</f>
        <v/>
      </c>
      <c r="C150" s="9" t="str">
        <f>IF('Scope Of Work - Budget'!C153&gt;0, 'Scope Of Work - Budget'!C153,"")</f>
        <v>Demo</v>
      </c>
      <c r="D150" s="12">
        <f>'Scope Of Work - Budget'!D153</f>
        <v>0</v>
      </c>
      <c r="E150" s="12"/>
      <c r="F150" s="12"/>
      <c r="G150" s="12"/>
      <c r="H150" s="12"/>
      <c r="I150" s="12"/>
      <c r="J150" s="12"/>
      <c r="K150" s="12"/>
      <c r="L150" s="92">
        <f t="shared" si="29"/>
        <v>0</v>
      </c>
      <c r="M150" s="91">
        <f t="shared" si="30"/>
        <v>0</v>
      </c>
      <c r="N150" s="63">
        <f>IF(M150=0,0,M150/D150)</f>
        <v>0</v>
      </c>
    </row>
    <row r="151" spans="1:14" ht="15.75" thickBot="1" x14ac:dyDescent="0.3">
      <c r="A151" s="13">
        <v>1102</v>
      </c>
      <c r="B151" s="72" t="str">
        <f>IF('Scope Of Work - Budget'!B154="x","x","")</f>
        <v/>
      </c>
      <c r="C151" s="9" t="str">
        <f>IF('Scope Of Work - Budget'!C154&gt;0, 'Scope Of Work - Budget'!C154,"")</f>
        <v>Rough Carpentry</v>
      </c>
      <c r="D151" s="12">
        <f>'Scope Of Work - Budget'!D154</f>
        <v>0</v>
      </c>
      <c r="E151" s="12"/>
      <c r="F151" s="12"/>
      <c r="G151" s="12"/>
      <c r="H151" s="12"/>
      <c r="I151" s="12"/>
      <c r="J151" s="12"/>
      <c r="K151" s="12"/>
      <c r="L151" s="92">
        <f t="shared" si="29"/>
        <v>0</v>
      </c>
      <c r="M151" s="91">
        <f t="shared" si="30"/>
        <v>0</v>
      </c>
      <c r="N151" s="63">
        <f t="shared" ref="N151:N165" si="32">IF(M151=0,0,M151/D151)</f>
        <v>0</v>
      </c>
    </row>
    <row r="152" spans="1:14" ht="15.75" thickBot="1" x14ac:dyDescent="0.3">
      <c r="A152" s="13">
        <v>1103</v>
      </c>
      <c r="B152" s="72" t="str">
        <f>IF('Scope Of Work - Budget'!B155="x","x","")</f>
        <v/>
      </c>
      <c r="C152" s="9" t="str">
        <f>IF('Scope Of Work - Budget'!C155&gt;0, 'Scope Of Work - Budget'!C155,"")</f>
        <v xml:space="preserve">Windows </v>
      </c>
      <c r="D152" s="12">
        <f>'Scope Of Work - Budget'!D155</f>
        <v>0</v>
      </c>
      <c r="E152" s="12"/>
      <c r="F152" s="12"/>
      <c r="G152" s="12"/>
      <c r="H152" s="12"/>
      <c r="I152" s="12"/>
      <c r="J152" s="12"/>
      <c r="K152" s="12"/>
      <c r="L152" s="92">
        <f t="shared" si="29"/>
        <v>0</v>
      </c>
      <c r="M152" s="91">
        <f t="shared" si="30"/>
        <v>0</v>
      </c>
      <c r="N152" s="63">
        <f t="shared" si="32"/>
        <v>0</v>
      </c>
    </row>
    <row r="153" spans="1:14" ht="15.75" thickBot="1" x14ac:dyDescent="0.3">
      <c r="A153" s="13">
        <v>1104</v>
      </c>
      <c r="B153" s="72" t="str">
        <f>IF('Scope Of Work - Budget'!B156="x","x","")</f>
        <v/>
      </c>
      <c r="C153" s="9" t="str">
        <f>IF('Scope Of Work - Budget'!C156&gt;0, 'Scope Of Work - Budget'!C156,"")</f>
        <v>Insulation</v>
      </c>
      <c r="D153" s="12">
        <f>'Scope Of Work - Budget'!D156</f>
        <v>0</v>
      </c>
      <c r="E153" s="12"/>
      <c r="F153" s="12"/>
      <c r="G153" s="12"/>
      <c r="H153" s="12"/>
      <c r="I153" s="12"/>
      <c r="J153" s="12"/>
      <c r="K153" s="12"/>
      <c r="L153" s="92">
        <f t="shared" si="29"/>
        <v>0</v>
      </c>
      <c r="M153" s="91">
        <f t="shared" si="30"/>
        <v>0</v>
      </c>
      <c r="N153" s="63">
        <f t="shared" si="32"/>
        <v>0</v>
      </c>
    </row>
    <row r="154" spans="1:14" ht="15.75" thickBot="1" x14ac:dyDescent="0.3">
      <c r="A154" s="13">
        <v>1105</v>
      </c>
      <c r="B154" s="72" t="str">
        <f>IF('Scope Of Work - Budget'!B157="x","x","")</f>
        <v/>
      </c>
      <c r="C154" s="9" t="str">
        <f>IF('Scope Of Work - Budget'!C157&gt;0, 'Scope Of Work - Budget'!C157,"")</f>
        <v>Drywall</v>
      </c>
      <c r="D154" s="12">
        <f>'Scope Of Work - Budget'!D157</f>
        <v>0</v>
      </c>
      <c r="E154" s="12"/>
      <c r="F154" s="12"/>
      <c r="G154" s="12"/>
      <c r="H154" s="12"/>
      <c r="I154" s="12"/>
      <c r="J154" s="12"/>
      <c r="K154" s="12"/>
      <c r="L154" s="92">
        <f t="shared" si="29"/>
        <v>0</v>
      </c>
      <c r="M154" s="91">
        <f t="shared" si="30"/>
        <v>0</v>
      </c>
      <c r="N154" s="63">
        <f t="shared" si="32"/>
        <v>0</v>
      </c>
    </row>
    <row r="155" spans="1:14" ht="15.75" thickBot="1" x14ac:dyDescent="0.3">
      <c r="A155" s="13">
        <v>1106</v>
      </c>
      <c r="B155" s="72" t="str">
        <f>IF('Scope Of Work - Budget'!B158="x","x","")</f>
        <v/>
      </c>
      <c r="C155" s="9" t="str">
        <f>IF('Scope Of Work - Budget'!C158&gt;0, 'Scope Of Work - Budget'!C158,"")</f>
        <v xml:space="preserve">Cabinets </v>
      </c>
      <c r="D155" s="12">
        <f>'Scope Of Work - Budget'!D158</f>
        <v>0</v>
      </c>
      <c r="E155" s="12"/>
      <c r="F155" s="12"/>
      <c r="G155" s="12"/>
      <c r="H155" s="12"/>
      <c r="I155" s="12"/>
      <c r="J155" s="12"/>
      <c r="K155" s="12"/>
      <c r="L155" s="92">
        <f t="shared" si="29"/>
        <v>0</v>
      </c>
      <c r="M155" s="91">
        <f t="shared" si="30"/>
        <v>0</v>
      </c>
      <c r="N155" s="63">
        <f t="shared" si="32"/>
        <v>0</v>
      </c>
    </row>
    <row r="156" spans="1:14" ht="15.75" thickBot="1" x14ac:dyDescent="0.3">
      <c r="A156" s="13">
        <v>1107</v>
      </c>
      <c r="B156" s="72" t="str">
        <f>IF('Scope Of Work - Budget'!B159="x","x","")</f>
        <v/>
      </c>
      <c r="C156" s="9" t="str">
        <f>IF('Scope Of Work - Budget'!C159&gt;0, 'Scope Of Work - Budget'!C159,"")</f>
        <v>Painting</v>
      </c>
      <c r="D156" s="12">
        <f>'Scope Of Work - Budget'!D159</f>
        <v>0</v>
      </c>
      <c r="E156" s="12"/>
      <c r="F156" s="12"/>
      <c r="G156" s="12"/>
      <c r="H156" s="12"/>
      <c r="I156" s="12"/>
      <c r="J156" s="12"/>
      <c r="K156" s="12"/>
      <c r="L156" s="92">
        <f t="shared" si="29"/>
        <v>0</v>
      </c>
      <c r="M156" s="91">
        <f t="shared" si="30"/>
        <v>0</v>
      </c>
      <c r="N156" s="63">
        <f t="shared" si="32"/>
        <v>0</v>
      </c>
    </row>
    <row r="157" spans="1:14" ht="15.75" thickBot="1" x14ac:dyDescent="0.3">
      <c r="A157" s="13">
        <v>1108</v>
      </c>
      <c r="B157" s="72" t="str">
        <f>IF('Scope Of Work - Budget'!B160="x","x","")</f>
        <v/>
      </c>
      <c r="C157" s="9" t="str">
        <f>IF('Scope Of Work - Budget'!C160&gt;0, 'Scope Of Work - Budget'!C160,"")</f>
        <v>Doors &amp; Trim</v>
      </c>
      <c r="D157" s="12">
        <f>'Scope Of Work - Budget'!D160</f>
        <v>0</v>
      </c>
      <c r="E157" s="12"/>
      <c r="F157" s="12"/>
      <c r="G157" s="12"/>
      <c r="H157" s="12"/>
      <c r="I157" s="12"/>
      <c r="J157" s="12"/>
      <c r="K157" s="12"/>
      <c r="L157" s="92">
        <f t="shared" si="29"/>
        <v>0</v>
      </c>
      <c r="M157" s="91">
        <f t="shared" si="30"/>
        <v>0</v>
      </c>
      <c r="N157" s="63">
        <f t="shared" si="32"/>
        <v>0</v>
      </c>
    </row>
    <row r="158" spans="1:14" ht="15.75" thickBot="1" x14ac:dyDescent="0.3">
      <c r="A158" s="13">
        <v>1109</v>
      </c>
      <c r="B158" s="72" t="str">
        <f>IF('Scope Of Work - Budget'!B161="x","x","")</f>
        <v/>
      </c>
      <c r="C158" s="9" t="str">
        <f>IF('Scope Of Work - Budget'!C161&gt;0, 'Scope Of Work - Budget'!C161,"")</f>
        <v>Plumbing Fixtures &amp; Finish</v>
      </c>
      <c r="D158" s="12">
        <f>'Scope Of Work - Budget'!D161</f>
        <v>0</v>
      </c>
      <c r="E158" s="12"/>
      <c r="F158" s="12"/>
      <c r="G158" s="12"/>
      <c r="H158" s="12"/>
      <c r="I158" s="12"/>
      <c r="J158" s="12"/>
      <c r="K158" s="12"/>
      <c r="L158" s="92">
        <f t="shared" si="29"/>
        <v>0</v>
      </c>
      <c r="M158" s="91">
        <f t="shared" si="30"/>
        <v>0</v>
      </c>
      <c r="N158" s="63">
        <f t="shared" si="32"/>
        <v>0</v>
      </c>
    </row>
    <row r="159" spans="1:14" ht="15.75" thickBot="1" x14ac:dyDescent="0.3">
      <c r="A159" s="13">
        <v>1110</v>
      </c>
      <c r="B159" s="72" t="str">
        <f>IF('Scope Of Work - Budget'!B162="x","x","")</f>
        <v/>
      </c>
      <c r="C159" s="9" t="str">
        <f>IF('Scope Of Work - Budget'!C162&gt;0, 'Scope Of Work - Budget'!C162,"")</f>
        <v>Electrical Fixtures &amp; Finish</v>
      </c>
      <c r="D159" s="12">
        <f>'Scope Of Work - Budget'!D162</f>
        <v>0</v>
      </c>
      <c r="E159" s="12"/>
      <c r="F159" s="12"/>
      <c r="G159" s="12"/>
      <c r="H159" s="12"/>
      <c r="I159" s="12"/>
      <c r="J159" s="12"/>
      <c r="K159" s="12"/>
      <c r="L159" s="92">
        <f t="shared" si="29"/>
        <v>0</v>
      </c>
      <c r="M159" s="91">
        <f t="shared" si="30"/>
        <v>0</v>
      </c>
      <c r="N159" s="63">
        <f t="shared" si="32"/>
        <v>0</v>
      </c>
    </row>
    <row r="160" spans="1:14" ht="15.75" thickBot="1" x14ac:dyDescent="0.3">
      <c r="A160" s="13">
        <v>1111</v>
      </c>
      <c r="B160" s="72" t="str">
        <f>IF('Scope Of Work - Budget'!B163="x","x","")</f>
        <v/>
      </c>
      <c r="C160" s="9" t="str">
        <f>IF('Scope Of Work - Budget'!C163&gt;0, 'Scope Of Work - Budget'!C163,"")</f>
        <v>Finish Carpentry</v>
      </c>
      <c r="D160" s="12">
        <f>'Scope Of Work - Budget'!D163</f>
        <v>0</v>
      </c>
      <c r="E160" s="12"/>
      <c r="F160" s="12"/>
      <c r="G160" s="12"/>
      <c r="H160" s="12"/>
      <c r="I160" s="12"/>
      <c r="J160" s="12"/>
      <c r="K160" s="12"/>
      <c r="L160" s="92">
        <f t="shared" si="29"/>
        <v>0</v>
      </c>
      <c r="M160" s="91">
        <f t="shared" si="30"/>
        <v>0</v>
      </c>
      <c r="N160" s="63">
        <f t="shared" si="32"/>
        <v>0</v>
      </c>
    </row>
    <row r="161" spans="1:14" ht="15.75" thickBot="1" x14ac:dyDescent="0.3">
      <c r="A161" s="13">
        <v>1112</v>
      </c>
      <c r="B161" s="72" t="str">
        <f>IF('Scope Of Work - Budget'!B164="x","x","")</f>
        <v/>
      </c>
      <c r="C161" s="9" t="str">
        <f>IF('Scope Of Work - Budget'!C164&gt;0, 'Scope Of Work - Budget'!C164,"")</f>
        <v xml:space="preserve">Finish Hardware </v>
      </c>
      <c r="D161" s="12">
        <f>'Scope Of Work - Budget'!D164</f>
        <v>0</v>
      </c>
      <c r="E161" s="12"/>
      <c r="F161" s="12"/>
      <c r="G161" s="12"/>
      <c r="H161" s="12"/>
      <c r="I161" s="12"/>
      <c r="J161" s="12"/>
      <c r="K161" s="12"/>
      <c r="L161" s="92">
        <f t="shared" si="29"/>
        <v>0</v>
      </c>
      <c r="M161" s="91">
        <f t="shared" si="30"/>
        <v>0</v>
      </c>
      <c r="N161" s="63">
        <f t="shared" si="32"/>
        <v>0</v>
      </c>
    </row>
    <row r="162" spans="1:14" ht="15.75" thickBot="1" x14ac:dyDescent="0.3">
      <c r="A162" s="13">
        <v>1113</v>
      </c>
      <c r="B162" s="72" t="str">
        <f>IF('Scope Of Work - Budget'!B165="x","x","")</f>
        <v/>
      </c>
      <c r="C162" s="9" t="str">
        <f>IF('Scope Of Work - Budget'!C165&gt;0, 'Scope Of Work - Budget'!C165,"")</f>
        <v>Flooring</v>
      </c>
      <c r="D162" s="12">
        <f>'Scope Of Work - Budget'!D165</f>
        <v>0</v>
      </c>
      <c r="E162" s="12"/>
      <c r="F162" s="12"/>
      <c r="G162" s="12"/>
      <c r="H162" s="12"/>
      <c r="I162" s="12"/>
      <c r="J162" s="12"/>
      <c r="K162" s="12"/>
      <c r="L162" s="92">
        <f t="shared" si="29"/>
        <v>0</v>
      </c>
      <c r="M162" s="91">
        <f t="shared" si="30"/>
        <v>0</v>
      </c>
      <c r="N162" s="63">
        <f t="shared" si="32"/>
        <v>0</v>
      </c>
    </row>
    <row r="163" spans="1:14" ht="15.75" thickBot="1" x14ac:dyDescent="0.3">
      <c r="A163" s="13">
        <v>1114</v>
      </c>
      <c r="B163" s="72" t="str">
        <f>IF('Scope Of Work - Budget'!B166="x","x","")</f>
        <v/>
      </c>
      <c r="C163" s="9" t="str">
        <f>IF('Scope Of Work - Budget'!C166&gt;0, 'Scope Of Work - Budget'!C166,"")</f>
        <v>Appliances</v>
      </c>
      <c r="D163" s="12">
        <f>'Scope Of Work - Budget'!D166</f>
        <v>0</v>
      </c>
      <c r="E163" s="12"/>
      <c r="F163" s="12"/>
      <c r="G163" s="12"/>
      <c r="H163" s="12"/>
      <c r="I163" s="12"/>
      <c r="J163" s="12"/>
      <c r="K163" s="12"/>
      <c r="L163" s="92">
        <f t="shared" si="29"/>
        <v>0</v>
      </c>
      <c r="M163" s="91">
        <f t="shared" si="30"/>
        <v>0</v>
      </c>
      <c r="N163" s="63">
        <f t="shared" si="32"/>
        <v>0</v>
      </c>
    </row>
    <row r="164" spans="1:14" ht="15.75" thickBot="1" x14ac:dyDescent="0.3">
      <c r="A164" s="13">
        <v>1115</v>
      </c>
      <c r="B164" s="72" t="str">
        <f>IF('Scope Of Work - Budget'!B167="x","x","")</f>
        <v/>
      </c>
      <c r="C164" s="9" t="str">
        <f>IF('Scope Of Work - Budget'!C167&gt;0, 'Scope Of Work - Budget'!C167,"")</f>
        <v>Clean Up</v>
      </c>
      <c r="D164" s="12">
        <f>'Scope Of Work - Budget'!D167</f>
        <v>0</v>
      </c>
      <c r="E164" s="12"/>
      <c r="F164" s="12"/>
      <c r="G164" s="12"/>
      <c r="H164" s="12"/>
      <c r="I164" s="12"/>
      <c r="J164" s="12"/>
      <c r="K164" s="12"/>
      <c r="L164" s="92">
        <f t="shared" si="29"/>
        <v>0</v>
      </c>
      <c r="M164" s="91">
        <f t="shared" si="30"/>
        <v>0</v>
      </c>
      <c r="N164" s="63">
        <f t="shared" si="32"/>
        <v>0</v>
      </c>
    </row>
    <row r="165" spans="1:14" ht="15.75" thickBot="1" x14ac:dyDescent="0.3">
      <c r="A165" s="13">
        <v>1116</v>
      </c>
      <c r="B165" s="97" t="str">
        <f>IF('Scope Of Work - Budget'!B168="x","x","")</f>
        <v/>
      </c>
      <c r="C165" s="9" t="str">
        <f>IF('Scope Of Work - Budget'!C168&gt;0, 'Scope Of Work - Budget'!C168,"")</f>
        <v/>
      </c>
      <c r="D165" s="12">
        <f>'Scope Of Work - Budget'!D168</f>
        <v>0</v>
      </c>
      <c r="E165" s="12"/>
      <c r="F165" s="12"/>
      <c r="G165" s="12"/>
      <c r="H165" s="12"/>
      <c r="I165" s="12"/>
      <c r="J165" s="12"/>
      <c r="K165" s="12"/>
      <c r="L165" s="92">
        <f t="shared" si="29"/>
        <v>0</v>
      </c>
      <c r="M165" s="91">
        <f t="shared" si="30"/>
        <v>0</v>
      </c>
      <c r="N165" s="63">
        <f t="shared" si="32"/>
        <v>0</v>
      </c>
    </row>
    <row r="166" spans="1:14" s="29" customFormat="1" ht="15.75" thickBot="1" x14ac:dyDescent="0.3">
      <c r="A166" s="68"/>
      <c r="B166" s="16" t="str">
        <f>IF('Scope Of Work - Budget'!B152="x","x","")</f>
        <v/>
      </c>
      <c r="C166" s="69" t="s">
        <v>19</v>
      </c>
      <c r="D166" s="67">
        <f>SUM(D150:D165)</f>
        <v>0</v>
      </c>
      <c r="E166" s="67">
        <f t="shared" ref="E166:M166" si="33">SUM(E150:E165)</f>
        <v>0</v>
      </c>
      <c r="F166" s="67">
        <f t="shared" si="33"/>
        <v>0</v>
      </c>
      <c r="G166" s="67">
        <f t="shared" si="33"/>
        <v>0</v>
      </c>
      <c r="H166" s="67">
        <f t="shared" si="33"/>
        <v>0</v>
      </c>
      <c r="I166" s="67">
        <f t="shared" si="33"/>
        <v>0</v>
      </c>
      <c r="J166" s="67">
        <f t="shared" si="33"/>
        <v>0</v>
      </c>
      <c r="K166" s="67">
        <f t="shared" si="33"/>
        <v>0</v>
      </c>
      <c r="L166" s="67">
        <f t="shared" si="33"/>
        <v>0</v>
      </c>
      <c r="M166" s="58">
        <f t="shared" si="33"/>
        <v>0</v>
      </c>
      <c r="N166" s="70">
        <f>IF(M166=0,0,M166/D166)</f>
        <v>0</v>
      </c>
    </row>
    <row r="167" spans="1:14" s="11" customFormat="1" ht="15.6" customHeight="1" thickBot="1" x14ac:dyDescent="0.3">
      <c r="A167" s="15">
        <v>1200</v>
      </c>
      <c r="B167" s="16" t="str">
        <f>IF('Scope Of Work - Budget'!B170="x","x","")</f>
        <v/>
      </c>
      <c r="C167" s="17" t="s">
        <v>85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64"/>
    </row>
    <row r="168" spans="1:14" ht="15.75" thickBot="1" x14ac:dyDescent="0.3">
      <c r="A168" s="13">
        <v>1201</v>
      </c>
      <c r="B168" s="72" t="str">
        <f>IF('Scope Of Work - Budget'!B171="x","x","")</f>
        <v/>
      </c>
      <c r="C168" s="9" t="str">
        <f>IF('Scope Of Work - Budget'!C171&gt;0, 'Scope Of Work - Budget'!C171,"")</f>
        <v>Demo</v>
      </c>
      <c r="D168" s="12">
        <f>'Scope Of Work - Budget'!D171</f>
        <v>0</v>
      </c>
      <c r="E168" s="12"/>
      <c r="F168" s="12"/>
      <c r="G168" s="12"/>
      <c r="H168" s="12"/>
      <c r="I168" s="12"/>
      <c r="J168" s="12"/>
      <c r="K168" s="12"/>
      <c r="L168" s="92">
        <f t="shared" si="29"/>
        <v>0</v>
      </c>
      <c r="M168" s="91">
        <f t="shared" si="30"/>
        <v>0</v>
      </c>
      <c r="N168" s="63">
        <f>IF(M168=0,0,M168/D168)</f>
        <v>0</v>
      </c>
    </row>
    <row r="169" spans="1:14" ht="15.75" thickBot="1" x14ac:dyDescent="0.3">
      <c r="A169" s="13">
        <v>1202</v>
      </c>
      <c r="B169" s="72" t="str">
        <f>IF('Scope Of Work - Budget'!B172="x","x","")</f>
        <v/>
      </c>
      <c r="C169" s="9" t="str">
        <f>IF('Scope Of Work - Budget'!C172&gt;0, 'Scope Of Work - Budget'!C172,"")</f>
        <v>Rough Carpentry</v>
      </c>
      <c r="D169" s="12">
        <f>'Scope Of Work - Budget'!D172</f>
        <v>0</v>
      </c>
      <c r="E169" s="12"/>
      <c r="F169" s="12"/>
      <c r="G169" s="12"/>
      <c r="H169" s="12"/>
      <c r="I169" s="12"/>
      <c r="J169" s="12"/>
      <c r="K169" s="12"/>
      <c r="L169" s="92">
        <f t="shared" si="29"/>
        <v>0</v>
      </c>
      <c r="M169" s="91">
        <f t="shared" si="30"/>
        <v>0</v>
      </c>
      <c r="N169" s="63">
        <f t="shared" ref="N169:N182" si="34">IF(M169=0,0,M169/D169)</f>
        <v>0</v>
      </c>
    </row>
    <row r="170" spans="1:14" ht="15.75" thickBot="1" x14ac:dyDescent="0.3">
      <c r="A170" s="13">
        <v>1203</v>
      </c>
      <c r="B170" s="72" t="str">
        <f>IF('Scope Of Work - Budget'!B173="x","x","")</f>
        <v/>
      </c>
      <c r="C170" s="9" t="str">
        <f>IF('Scope Of Work - Budget'!C173&gt;0, 'Scope Of Work - Budget'!C173,"")</f>
        <v xml:space="preserve">Windows </v>
      </c>
      <c r="D170" s="12">
        <f>'Scope Of Work - Budget'!D173</f>
        <v>0</v>
      </c>
      <c r="E170" s="12"/>
      <c r="F170" s="12"/>
      <c r="G170" s="12"/>
      <c r="H170" s="12"/>
      <c r="I170" s="12"/>
      <c r="J170" s="12"/>
      <c r="K170" s="12"/>
      <c r="L170" s="92">
        <f t="shared" si="29"/>
        <v>0</v>
      </c>
      <c r="M170" s="91">
        <f t="shared" si="30"/>
        <v>0</v>
      </c>
      <c r="N170" s="63">
        <f t="shared" si="34"/>
        <v>0</v>
      </c>
    </row>
    <row r="171" spans="1:14" ht="15.75" thickBot="1" x14ac:dyDescent="0.3">
      <c r="A171" s="13">
        <v>1204</v>
      </c>
      <c r="B171" s="72" t="str">
        <f>IF('Scope Of Work - Budget'!B174="x","x","")</f>
        <v/>
      </c>
      <c r="C171" s="9" t="str">
        <f>IF('Scope Of Work - Budget'!C174&gt;0, 'Scope Of Work - Budget'!C174,"")</f>
        <v>Fireplace</v>
      </c>
      <c r="D171" s="12">
        <f>'Scope Of Work - Budget'!D174</f>
        <v>0</v>
      </c>
      <c r="E171" s="12"/>
      <c r="F171" s="12"/>
      <c r="G171" s="12"/>
      <c r="H171" s="12"/>
      <c r="I171" s="12"/>
      <c r="J171" s="12"/>
      <c r="K171" s="12"/>
      <c r="L171" s="92">
        <f t="shared" si="29"/>
        <v>0</v>
      </c>
      <c r="M171" s="91">
        <f t="shared" si="30"/>
        <v>0</v>
      </c>
      <c r="N171" s="63">
        <f t="shared" si="34"/>
        <v>0</v>
      </c>
    </row>
    <row r="172" spans="1:14" ht="15.75" thickBot="1" x14ac:dyDescent="0.3">
      <c r="A172" s="13">
        <v>1205</v>
      </c>
      <c r="B172" s="72" t="str">
        <f>IF('Scope Of Work - Budget'!B175="x","x","")</f>
        <v/>
      </c>
      <c r="C172" s="9" t="str">
        <f>IF('Scope Of Work - Budget'!C175&gt;0, 'Scope Of Work - Budget'!C175,"")</f>
        <v>Insulation</v>
      </c>
      <c r="D172" s="12">
        <f>'Scope Of Work - Budget'!D175</f>
        <v>0</v>
      </c>
      <c r="E172" s="12"/>
      <c r="F172" s="12"/>
      <c r="G172" s="12"/>
      <c r="H172" s="12"/>
      <c r="I172" s="12"/>
      <c r="J172" s="12"/>
      <c r="K172" s="12"/>
      <c r="L172" s="92">
        <f t="shared" si="29"/>
        <v>0</v>
      </c>
      <c r="M172" s="91">
        <f t="shared" si="30"/>
        <v>0</v>
      </c>
      <c r="N172" s="63">
        <f t="shared" si="34"/>
        <v>0</v>
      </c>
    </row>
    <row r="173" spans="1:14" ht="15.75" thickBot="1" x14ac:dyDescent="0.3">
      <c r="A173" s="13">
        <v>1206</v>
      </c>
      <c r="B173" s="72" t="str">
        <f>IF('Scope Of Work - Budget'!B176="x","x","")</f>
        <v/>
      </c>
      <c r="C173" s="9" t="str">
        <f>IF('Scope Of Work - Budget'!C176&gt;0, 'Scope Of Work - Budget'!C176,"")</f>
        <v>Drywall</v>
      </c>
      <c r="D173" s="12">
        <f>'Scope Of Work - Budget'!D176</f>
        <v>0</v>
      </c>
      <c r="E173" s="12"/>
      <c r="F173" s="12"/>
      <c r="G173" s="12"/>
      <c r="H173" s="12"/>
      <c r="I173" s="12"/>
      <c r="J173" s="12"/>
      <c r="K173" s="12"/>
      <c r="L173" s="92">
        <f t="shared" si="29"/>
        <v>0</v>
      </c>
      <c r="M173" s="91">
        <f t="shared" si="30"/>
        <v>0</v>
      </c>
      <c r="N173" s="63">
        <f t="shared" si="34"/>
        <v>0</v>
      </c>
    </row>
    <row r="174" spans="1:14" ht="15.75" thickBot="1" x14ac:dyDescent="0.3">
      <c r="A174" s="13">
        <v>1207</v>
      </c>
      <c r="B174" s="72" t="str">
        <f>IF('Scope Of Work - Budget'!B177="x","x","")</f>
        <v/>
      </c>
      <c r="C174" s="9" t="str">
        <f>IF('Scope Of Work - Budget'!C177&gt;0, 'Scope Of Work - Budget'!C177,"")</f>
        <v>Closets</v>
      </c>
      <c r="D174" s="12">
        <f>'Scope Of Work - Budget'!D177</f>
        <v>0</v>
      </c>
      <c r="E174" s="12"/>
      <c r="F174" s="12"/>
      <c r="G174" s="12"/>
      <c r="H174" s="12"/>
      <c r="I174" s="12"/>
      <c r="J174" s="12"/>
      <c r="K174" s="12"/>
      <c r="L174" s="92">
        <f t="shared" si="29"/>
        <v>0</v>
      </c>
      <c r="M174" s="91">
        <f t="shared" si="30"/>
        <v>0</v>
      </c>
      <c r="N174" s="63">
        <f t="shared" si="34"/>
        <v>0</v>
      </c>
    </row>
    <row r="175" spans="1:14" ht="15.75" thickBot="1" x14ac:dyDescent="0.3">
      <c r="A175" s="13">
        <v>1208</v>
      </c>
      <c r="B175" s="72" t="str">
        <f>IF('Scope Of Work - Budget'!B178="x","x","")</f>
        <v/>
      </c>
      <c r="C175" s="9" t="str">
        <f>IF('Scope Of Work - Budget'!C178&gt;0, 'Scope Of Work - Budget'!C178,"")</f>
        <v>Painting</v>
      </c>
      <c r="D175" s="12">
        <f>'Scope Of Work - Budget'!D178</f>
        <v>0</v>
      </c>
      <c r="E175" s="12"/>
      <c r="F175" s="12"/>
      <c r="G175" s="12"/>
      <c r="H175" s="12"/>
      <c r="I175" s="12"/>
      <c r="J175" s="12"/>
      <c r="K175" s="12"/>
      <c r="L175" s="92">
        <f t="shared" si="29"/>
        <v>0</v>
      </c>
      <c r="M175" s="91">
        <f t="shared" si="30"/>
        <v>0</v>
      </c>
      <c r="N175" s="63">
        <f t="shared" si="34"/>
        <v>0</v>
      </c>
    </row>
    <row r="176" spans="1:14" ht="15.75" thickBot="1" x14ac:dyDescent="0.3">
      <c r="A176" s="13">
        <v>1209</v>
      </c>
      <c r="B176" s="72" t="str">
        <f>IF('Scope Of Work - Budget'!B179="x","x","")</f>
        <v/>
      </c>
      <c r="C176" s="9" t="str">
        <f>IF('Scope Of Work - Budget'!C179&gt;0, 'Scope Of Work - Budget'!C179,"")</f>
        <v>Doors &amp; Trim</v>
      </c>
      <c r="D176" s="12">
        <f>'Scope Of Work - Budget'!D179</f>
        <v>0</v>
      </c>
      <c r="E176" s="12"/>
      <c r="F176" s="12"/>
      <c r="G176" s="12"/>
      <c r="H176" s="12"/>
      <c r="I176" s="12"/>
      <c r="J176" s="12"/>
      <c r="K176" s="12"/>
      <c r="L176" s="92">
        <f t="shared" si="29"/>
        <v>0</v>
      </c>
      <c r="M176" s="91">
        <f t="shared" si="30"/>
        <v>0</v>
      </c>
      <c r="N176" s="63">
        <f t="shared" si="34"/>
        <v>0</v>
      </c>
    </row>
    <row r="177" spans="1:14" ht="15.75" thickBot="1" x14ac:dyDescent="0.3">
      <c r="A177" s="13">
        <v>1210</v>
      </c>
      <c r="B177" s="72" t="str">
        <f>IF('Scope Of Work - Budget'!B180="x","x","")</f>
        <v/>
      </c>
      <c r="C177" s="9" t="str">
        <f>IF('Scope Of Work - Budget'!C180&gt;0, 'Scope Of Work - Budget'!C180,"")</f>
        <v>Electrical Fixtures &amp; Finish</v>
      </c>
      <c r="D177" s="12">
        <f>'Scope Of Work - Budget'!D180</f>
        <v>0</v>
      </c>
      <c r="E177" s="12"/>
      <c r="F177" s="12"/>
      <c r="G177" s="12"/>
      <c r="H177" s="12"/>
      <c r="I177" s="12"/>
      <c r="J177" s="12"/>
      <c r="K177" s="12"/>
      <c r="L177" s="92">
        <f t="shared" si="29"/>
        <v>0</v>
      </c>
      <c r="M177" s="91">
        <f t="shared" si="30"/>
        <v>0</v>
      </c>
      <c r="N177" s="63">
        <f t="shared" si="34"/>
        <v>0</v>
      </c>
    </row>
    <row r="178" spans="1:14" ht="15.75" thickBot="1" x14ac:dyDescent="0.3">
      <c r="A178" s="13">
        <v>1211</v>
      </c>
      <c r="B178" s="72" t="str">
        <f>IF('Scope Of Work - Budget'!B181="x","x","")</f>
        <v/>
      </c>
      <c r="C178" s="9" t="str">
        <f>IF('Scope Of Work - Budget'!C181&gt;0, 'Scope Of Work - Budget'!C181,"")</f>
        <v>Finish Carpentry</v>
      </c>
      <c r="D178" s="12">
        <f>'Scope Of Work - Budget'!D181</f>
        <v>0</v>
      </c>
      <c r="E178" s="12"/>
      <c r="F178" s="12"/>
      <c r="G178" s="12"/>
      <c r="H178" s="12"/>
      <c r="I178" s="12"/>
      <c r="J178" s="12"/>
      <c r="K178" s="12"/>
      <c r="L178" s="92">
        <f t="shared" si="29"/>
        <v>0</v>
      </c>
      <c r="M178" s="91">
        <f t="shared" si="30"/>
        <v>0</v>
      </c>
      <c r="N178" s="63">
        <f t="shared" si="34"/>
        <v>0</v>
      </c>
    </row>
    <row r="179" spans="1:14" ht="15.75" thickBot="1" x14ac:dyDescent="0.3">
      <c r="A179" s="13">
        <v>1212</v>
      </c>
      <c r="B179" s="72" t="str">
        <f>IF('Scope Of Work - Budget'!B182="x","x","")</f>
        <v/>
      </c>
      <c r="C179" s="9" t="str">
        <f>IF('Scope Of Work - Budget'!C182&gt;0, 'Scope Of Work - Budget'!C182,"")</f>
        <v xml:space="preserve">Finish Hardware </v>
      </c>
      <c r="D179" s="12">
        <f>'Scope Of Work - Budget'!D182</f>
        <v>0</v>
      </c>
      <c r="E179" s="12"/>
      <c r="F179" s="12"/>
      <c r="G179" s="12"/>
      <c r="H179" s="12"/>
      <c r="I179" s="12"/>
      <c r="J179" s="12"/>
      <c r="K179" s="12"/>
      <c r="L179" s="92">
        <f t="shared" si="29"/>
        <v>0</v>
      </c>
      <c r="M179" s="91">
        <f t="shared" si="30"/>
        <v>0</v>
      </c>
      <c r="N179" s="63">
        <f t="shared" si="34"/>
        <v>0</v>
      </c>
    </row>
    <row r="180" spans="1:14" ht="15.75" thickBot="1" x14ac:dyDescent="0.3">
      <c r="A180" s="13">
        <v>1213</v>
      </c>
      <c r="B180" s="72" t="str">
        <f>IF('Scope Of Work - Budget'!B183="x","x","")</f>
        <v/>
      </c>
      <c r="C180" s="9" t="str">
        <f>IF('Scope Of Work - Budget'!C183&gt;0, 'Scope Of Work - Budget'!C183,"")</f>
        <v>Flooring</v>
      </c>
      <c r="D180" s="12">
        <f>'Scope Of Work - Budget'!D183</f>
        <v>0</v>
      </c>
      <c r="E180" s="12"/>
      <c r="F180" s="12"/>
      <c r="G180" s="12"/>
      <c r="H180" s="12"/>
      <c r="I180" s="12"/>
      <c r="J180" s="12"/>
      <c r="K180" s="12"/>
      <c r="L180" s="92">
        <f t="shared" si="29"/>
        <v>0</v>
      </c>
      <c r="M180" s="91">
        <f t="shared" si="30"/>
        <v>0</v>
      </c>
      <c r="N180" s="63">
        <f t="shared" si="34"/>
        <v>0</v>
      </c>
    </row>
    <row r="181" spans="1:14" ht="15.75" thickBot="1" x14ac:dyDescent="0.3">
      <c r="A181" s="13">
        <v>1214</v>
      </c>
      <c r="B181" s="72" t="str">
        <f>IF('Scope Of Work - Budget'!B184="x","x","")</f>
        <v/>
      </c>
      <c r="C181" s="9" t="str">
        <f>IF('Scope Of Work - Budget'!C184&gt;0, 'Scope Of Work - Budget'!C184,"")</f>
        <v>Clean Up</v>
      </c>
      <c r="D181" s="12">
        <f>'Scope Of Work - Budget'!D184</f>
        <v>0</v>
      </c>
      <c r="E181" s="12"/>
      <c r="F181" s="12"/>
      <c r="G181" s="12"/>
      <c r="H181" s="12"/>
      <c r="I181" s="12"/>
      <c r="J181" s="12"/>
      <c r="K181" s="12"/>
      <c r="L181" s="92">
        <f t="shared" si="29"/>
        <v>0</v>
      </c>
      <c r="M181" s="91">
        <f t="shared" si="30"/>
        <v>0</v>
      </c>
      <c r="N181" s="63">
        <f t="shared" si="34"/>
        <v>0</v>
      </c>
    </row>
    <row r="182" spans="1:14" ht="15.75" thickBot="1" x14ac:dyDescent="0.3">
      <c r="A182" s="13">
        <v>1215</v>
      </c>
      <c r="B182" s="97" t="str">
        <f>IF('Scope Of Work - Budget'!B185="x","x","")</f>
        <v/>
      </c>
      <c r="C182" s="9" t="str">
        <f>IF('Scope Of Work - Budget'!C185&gt;0, 'Scope Of Work - Budget'!C185,"")</f>
        <v/>
      </c>
      <c r="D182" s="12">
        <f>'Scope Of Work - Budget'!D185</f>
        <v>0</v>
      </c>
      <c r="E182" s="12"/>
      <c r="F182" s="12"/>
      <c r="G182" s="12"/>
      <c r="H182" s="12"/>
      <c r="I182" s="12"/>
      <c r="J182" s="12"/>
      <c r="K182" s="12"/>
      <c r="L182" s="92">
        <f t="shared" si="29"/>
        <v>0</v>
      </c>
      <c r="M182" s="91">
        <f t="shared" si="30"/>
        <v>0</v>
      </c>
      <c r="N182" s="63">
        <f t="shared" si="34"/>
        <v>0</v>
      </c>
    </row>
    <row r="183" spans="1:14" s="29" customFormat="1" ht="15.75" thickBot="1" x14ac:dyDescent="0.3">
      <c r="A183" s="68"/>
      <c r="B183" s="16" t="str">
        <f>IF('Scope Of Work - Budget'!B170="x","x","")</f>
        <v/>
      </c>
      <c r="C183" s="69" t="s">
        <v>19</v>
      </c>
      <c r="D183" s="67">
        <f t="shared" ref="D183:M183" si="35">SUM(D168:D182)</f>
        <v>0</v>
      </c>
      <c r="E183" s="67">
        <f t="shared" si="35"/>
        <v>0</v>
      </c>
      <c r="F183" s="67">
        <f t="shared" si="35"/>
        <v>0</v>
      </c>
      <c r="G183" s="67">
        <f t="shared" si="35"/>
        <v>0</v>
      </c>
      <c r="H183" s="67">
        <f t="shared" si="35"/>
        <v>0</v>
      </c>
      <c r="I183" s="67">
        <f t="shared" si="35"/>
        <v>0</v>
      </c>
      <c r="J183" s="67">
        <f t="shared" si="35"/>
        <v>0</v>
      </c>
      <c r="K183" s="67">
        <f t="shared" si="35"/>
        <v>0</v>
      </c>
      <c r="L183" s="67">
        <f t="shared" si="35"/>
        <v>0</v>
      </c>
      <c r="M183" s="58">
        <f t="shared" si="35"/>
        <v>0</v>
      </c>
      <c r="N183" s="70">
        <f>IF(M183=0,0,M183/D183)</f>
        <v>0</v>
      </c>
    </row>
    <row r="184" spans="1:14" s="11" customFormat="1" ht="15.6" customHeight="1" thickBot="1" x14ac:dyDescent="0.3">
      <c r="A184" s="15">
        <v>1300</v>
      </c>
      <c r="B184" s="16" t="str">
        <f>IF('Scope Of Work - Budget'!B187="x","x","")</f>
        <v/>
      </c>
      <c r="C184" s="17" t="s">
        <v>25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64"/>
    </row>
    <row r="185" spans="1:14" ht="15.75" thickBot="1" x14ac:dyDescent="0.3">
      <c r="A185" s="13">
        <v>1301</v>
      </c>
      <c r="B185" s="72" t="str">
        <f>IF('Scope Of Work - Budget'!B188="x","x","")</f>
        <v/>
      </c>
      <c r="C185" s="9" t="str">
        <f>IF('Scope Of Work - Budget'!C188&gt;0, 'Scope Of Work - Budget'!C188,"")</f>
        <v>Demo</v>
      </c>
      <c r="D185" s="12">
        <f>'Scope Of Work - Budget'!D188</f>
        <v>0</v>
      </c>
      <c r="E185" s="12"/>
      <c r="F185" s="12"/>
      <c r="G185" s="12"/>
      <c r="H185" s="12"/>
      <c r="I185" s="12"/>
      <c r="J185" s="12"/>
      <c r="K185" s="12"/>
      <c r="L185" s="92">
        <f t="shared" si="29"/>
        <v>0</v>
      </c>
      <c r="M185" s="91">
        <f t="shared" si="30"/>
        <v>0</v>
      </c>
      <c r="N185" s="63">
        <f>IF(M185=0,0,M185/D185)</f>
        <v>0</v>
      </c>
    </row>
    <row r="186" spans="1:14" ht="15.75" thickBot="1" x14ac:dyDescent="0.3">
      <c r="A186" s="13">
        <v>1302</v>
      </c>
      <c r="B186" s="72" t="str">
        <f>IF('Scope Of Work - Budget'!B189="x","x","")</f>
        <v/>
      </c>
      <c r="C186" s="9" t="str">
        <f>IF('Scope Of Work - Budget'!C189&gt;0, 'Scope Of Work - Budget'!C189,"")</f>
        <v>Rough Carpentry</v>
      </c>
      <c r="D186" s="12">
        <f>'Scope Of Work - Budget'!D189</f>
        <v>0</v>
      </c>
      <c r="E186" s="12"/>
      <c r="F186" s="12"/>
      <c r="G186" s="12"/>
      <c r="H186" s="12"/>
      <c r="I186" s="12"/>
      <c r="J186" s="12"/>
      <c r="K186" s="12"/>
      <c r="L186" s="92">
        <f t="shared" si="29"/>
        <v>0</v>
      </c>
      <c r="M186" s="91">
        <f t="shared" si="30"/>
        <v>0</v>
      </c>
      <c r="N186" s="63">
        <f t="shared" ref="N186:N198" si="36">IF(M186=0,0,M186/D186)</f>
        <v>0</v>
      </c>
    </row>
    <row r="187" spans="1:14" ht="15.75" thickBot="1" x14ac:dyDescent="0.3">
      <c r="A187" s="13">
        <v>1303</v>
      </c>
      <c r="B187" s="72" t="str">
        <f>IF('Scope Of Work - Budget'!B190="x","x","")</f>
        <v/>
      </c>
      <c r="C187" s="9" t="str">
        <f>IF('Scope Of Work - Budget'!C190&gt;0, 'Scope Of Work - Budget'!C190,"")</f>
        <v xml:space="preserve">Windows </v>
      </c>
      <c r="D187" s="12">
        <f>'Scope Of Work - Budget'!D190</f>
        <v>0</v>
      </c>
      <c r="E187" s="12"/>
      <c r="F187" s="12"/>
      <c r="G187" s="12"/>
      <c r="H187" s="12"/>
      <c r="I187" s="12"/>
      <c r="J187" s="12"/>
      <c r="K187" s="12"/>
      <c r="L187" s="92">
        <f t="shared" si="29"/>
        <v>0</v>
      </c>
      <c r="M187" s="91">
        <f t="shared" si="30"/>
        <v>0</v>
      </c>
      <c r="N187" s="63">
        <f t="shared" si="36"/>
        <v>0</v>
      </c>
    </row>
    <row r="188" spans="1:14" ht="15.75" thickBot="1" x14ac:dyDescent="0.3">
      <c r="A188" s="13">
        <v>1304</v>
      </c>
      <c r="B188" s="72" t="str">
        <f>IF('Scope Of Work - Budget'!B191="x","x","")</f>
        <v/>
      </c>
      <c r="C188" s="9" t="str">
        <f>IF('Scope Of Work - Budget'!C191&gt;0, 'Scope Of Work - Budget'!C191,"")</f>
        <v>Insulation</v>
      </c>
      <c r="D188" s="12">
        <f>'Scope Of Work - Budget'!D191</f>
        <v>0</v>
      </c>
      <c r="E188" s="12"/>
      <c r="F188" s="12"/>
      <c r="G188" s="12"/>
      <c r="H188" s="12"/>
      <c r="I188" s="12"/>
      <c r="J188" s="12"/>
      <c r="K188" s="12"/>
      <c r="L188" s="92">
        <f t="shared" si="29"/>
        <v>0</v>
      </c>
      <c r="M188" s="91">
        <f t="shared" si="30"/>
        <v>0</v>
      </c>
      <c r="N188" s="63">
        <f t="shared" si="36"/>
        <v>0</v>
      </c>
    </row>
    <row r="189" spans="1:14" ht="15.75" thickBot="1" x14ac:dyDescent="0.3">
      <c r="A189" s="13">
        <v>1305</v>
      </c>
      <c r="B189" s="72" t="str">
        <f>IF('Scope Of Work - Budget'!B192="x","x","")</f>
        <v/>
      </c>
      <c r="C189" s="9" t="str">
        <f>IF('Scope Of Work - Budget'!C192&gt;0, 'Scope Of Work - Budget'!C192,"")</f>
        <v>Drywall</v>
      </c>
      <c r="D189" s="12">
        <f>'Scope Of Work - Budget'!D192</f>
        <v>0</v>
      </c>
      <c r="E189" s="12"/>
      <c r="F189" s="12"/>
      <c r="G189" s="12"/>
      <c r="H189" s="12"/>
      <c r="I189" s="12"/>
      <c r="J189" s="12"/>
      <c r="K189" s="12"/>
      <c r="L189" s="92">
        <f t="shared" si="29"/>
        <v>0</v>
      </c>
      <c r="M189" s="91">
        <f t="shared" si="30"/>
        <v>0</v>
      </c>
      <c r="N189" s="63">
        <f t="shared" si="36"/>
        <v>0</v>
      </c>
    </row>
    <row r="190" spans="1:14" ht="15.75" thickBot="1" x14ac:dyDescent="0.3">
      <c r="A190" s="13">
        <v>1306</v>
      </c>
      <c r="B190" s="72" t="str">
        <f>IF('Scope Of Work - Budget'!B193="x","x","")</f>
        <v/>
      </c>
      <c r="C190" s="9" t="str">
        <f>IF('Scope Of Work - Budget'!C193&gt;0, 'Scope Of Work - Budget'!C193,"")</f>
        <v>Closets</v>
      </c>
      <c r="D190" s="12">
        <f>'Scope Of Work - Budget'!D193</f>
        <v>0</v>
      </c>
      <c r="E190" s="12"/>
      <c r="F190" s="12"/>
      <c r="G190" s="12"/>
      <c r="H190" s="12"/>
      <c r="I190" s="12"/>
      <c r="J190" s="12"/>
      <c r="K190" s="12"/>
      <c r="L190" s="92">
        <f t="shared" si="29"/>
        <v>0</v>
      </c>
      <c r="M190" s="91">
        <f t="shared" si="30"/>
        <v>0</v>
      </c>
      <c r="N190" s="63">
        <f t="shared" si="36"/>
        <v>0</v>
      </c>
    </row>
    <row r="191" spans="1:14" ht="15.75" thickBot="1" x14ac:dyDescent="0.3">
      <c r="A191" s="13">
        <v>1307</v>
      </c>
      <c r="B191" s="72" t="str">
        <f>IF('Scope Of Work - Budget'!B194="x","x","")</f>
        <v/>
      </c>
      <c r="C191" s="9" t="str">
        <f>IF('Scope Of Work - Budget'!C194&gt;0, 'Scope Of Work - Budget'!C194,"")</f>
        <v>Painting</v>
      </c>
      <c r="D191" s="12">
        <f>'Scope Of Work - Budget'!D194</f>
        <v>0</v>
      </c>
      <c r="E191" s="12"/>
      <c r="F191" s="12"/>
      <c r="G191" s="12"/>
      <c r="H191" s="12"/>
      <c r="I191" s="12"/>
      <c r="J191" s="12"/>
      <c r="K191" s="12"/>
      <c r="L191" s="92">
        <f t="shared" si="29"/>
        <v>0</v>
      </c>
      <c r="M191" s="91">
        <f t="shared" si="30"/>
        <v>0</v>
      </c>
      <c r="N191" s="63">
        <f t="shared" si="36"/>
        <v>0</v>
      </c>
    </row>
    <row r="192" spans="1:14" ht="15.75" thickBot="1" x14ac:dyDescent="0.3">
      <c r="A192" s="13">
        <v>1308</v>
      </c>
      <c r="B192" s="72" t="str">
        <f>IF('Scope Of Work - Budget'!B195="x","x","")</f>
        <v/>
      </c>
      <c r="C192" s="9" t="str">
        <f>IF('Scope Of Work - Budget'!C195&gt;0, 'Scope Of Work - Budget'!C195,"")</f>
        <v>Doors &amp; Trim</v>
      </c>
      <c r="D192" s="12">
        <f>'Scope Of Work - Budget'!D195</f>
        <v>0</v>
      </c>
      <c r="E192" s="12"/>
      <c r="F192" s="12"/>
      <c r="G192" s="12"/>
      <c r="H192" s="12"/>
      <c r="I192" s="12"/>
      <c r="J192" s="12"/>
      <c r="K192" s="12"/>
      <c r="L192" s="92">
        <f t="shared" si="29"/>
        <v>0</v>
      </c>
      <c r="M192" s="91">
        <f t="shared" si="30"/>
        <v>0</v>
      </c>
      <c r="N192" s="63">
        <f t="shared" si="36"/>
        <v>0</v>
      </c>
    </row>
    <row r="193" spans="1:14" ht="15.75" thickBot="1" x14ac:dyDescent="0.3">
      <c r="A193" s="13">
        <v>1309</v>
      </c>
      <c r="B193" s="72" t="str">
        <f>IF('Scope Of Work - Budget'!B196="x","x","")</f>
        <v/>
      </c>
      <c r="C193" s="9" t="str">
        <f>IF('Scope Of Work - Budget'!C196&gt;0, 'Scope Of Work - Budget'!C196,"")</f>
        <v>Electrical Fixtures &amp; Finish</v>
      </c>
      <c r="D193" s="12">
        <f>'Scope Of Work - Budget'!D196</f>
        <v>0</v>
      </c>
      <c r="E193" s="12"/>
      <c r="F193" s="12"/>
      <c r="G193" s="12"/>
      <c r="H193" s="12"/>
      <c r="I193" s="12"/>
      <c r="J193" s="12"/>
      <c r="K193" s="12"/>
      <c r="L193" s="92">
        <f t="shared" si="29"/>
        <v>0</v>
      </c>
      <c r="M193" s="91">
        <f t="shared" si="30"/>
        <v>0</v>
      </c>
      <c r="N193" s="63">
        <f t="shared" si="36"/>
        <v>0</v>
      </c>
    </row>
    <row r="194" spans="1:14" ht="15.75" thickBot="1" x14ac:dyDescent="0.3">
      <c r="A194" s="13">
        <v>1310</v>
      </c>
      <c r="B194" s="72" t="str">
        <f>IF('Scope Of Work - Budget'!B197="x","x","")</f>
        <v/>
      </c>
      <c r="C194" s="9" t="str">
        <f>IF('Scope Of Work - Budget'!C197&gt;0, 'Scope Of Work - Budget'!C197,"")</f>
        <v>Finish Carpentry</v>
      </c>
      <c r="D194" s="12">
        <f>'Scope Of Work - Budget'!D197</f>
        <v>0</v>
      </c>
      <c r="E194" s="12"/>
      <c r="F194" s="12"/>
      <c r="G194" s="12"/>
      <c r="H194" s="12"/>
      <c r="I194" s="12"/>
      <c r="J194" s="12"/>
      <c r="K194" s="12"/>
      <c r="L194" s="92">
        <f t="shared" si="29"/>
        <v>0</v>
      </c>
      <c r="M194" s="91">
        <f t="shared" si="30"/>
        <v>0</v>
      </c>
      <c r="N194" s="63">
        <f t="shared" si="36"/>
        <v>0</v>
      </c>
    </row>
    <row r="195" spans="1:14" ht="15.75" thickBot="1" x14ac:dyDescent="0.3">
      <c r="A195" s="13">
        <v>1311</v>
      </c>
      <c r="B195" s="72" t="str">
        <f>IF('Scope Of Work - Budget'!B198="x","x","")</f>
        <v/>
      </c>
      <c r="C195" s="9" t="str">
        <f>IF('Scope Of Work - Budget'!C198&gt;0, 'Scope Of Work - Budget'!C198,"")</f>
        <v xml:space="preserve">Finish Hardware </v>
      </c>
      <c r="D195" s="12">
        <f>'Scope Of Work - Budget'!D198</f>
        <v>0</v>
      </c>
      <c r="E195" s="12"/>
      <c r="F195" s="12"/>
      <c r="G195" s="12"/>
      <c r="H195" s="12"/>
      <c r="I195" s="12"/>
      <c r="J195" s="12"/>
      <c r="K195" s="12"/>
      <c r="L195" s="92">
        <f t="shared" si="29"/>
        <v>0</v>
      </c>
      <c r="M195" s="91">
        <f t="shared" si="30"/>
        <v>0</v>
      </c>
      <c r="N195" s="63">
        <f t="shared" si="36"/>
        <v>0</v>
      </c>
    </row>
    <row r="196" spans="1:14" ht="15.75" thickBot="1" x14ac:dyDescent="0.3">
      <c r="A196" s="13">
        <v>1312</v>
      </c>
      <c r="B196" s="72" t="str">
        <f>IF('Scope Of Work - Budget'!B199="x","x","")</f>
        <v/>
      </c>
      <c r="C196" s="9" t="str">
        <f>IF('Scope Of Work - Budget'!C199&gt;0, 'Scope Of Work - Budget'!C199,"")</f>
        <v>Flooring</v>
      </c>
      <c r="D196" s="12">
        <f>'Scope Of Work - Budget'!D199</f>
        <v>0</v>
      </c>
      <c r="E196" s="12"/>
      <c r="F196" s="12"/>
      <c r="G196" s="12"/>
      <c r="H196" s="12"/>
      <c r="I196" s="12"/>
      <c r="J196" s="12"/>
      <c r="K196" s="12"/>
      <c r="L196" s="92">
        <f t="shared" si="29"/>
        <v>0</v>
      </c>
      <c r="M196" s="91">
        <f t="shared" si="30"/>
        <v>0</v>
      </c>
      <c r="N196" s="63">
        <f t="shared" si="36"/>
        <v>0</v>
      </c>
    </row>
    <row r="197" spans="1:14" ht="15.75" thickBot="1" x14ac:dyDescent="0.3">
      <c r="A197" s="13">
        <v>1313</v>
      </c>
      <c r="B197" s="72" t="str">
        <f>IF('Scope Of Work - Budget'!B200="x","x","")</f>
        <v/>
      </c>
      <c r="C197" s="9" t="str">
        <f>IF('Scope Of Work - Budget'!C200&gt;0, 'Scope Of Work - Budget'!C200,"")</f>
        <v>Clean Up</v>
      </c>
      <c r="D197" s="12">
        <f>'Scope Of Work - Budget'!D200</f>
        <v>0</v>
      </c>
      <c r="E197" s="12"/>
      <c r="F197" s="12"/>
      <c r="G197" s="12"/>
      <c r="H197" s="12"/>
      <c r="I197" s="12"/>
      <c r="J197" s="12"/>
      <c r="K197" s="12"/>
      <c r="L197" s="92">
        <f t="shared" si="29"/>
        <v>0</v>
      </c>
      <c r="M197" s="91">
        <f t="shared" si="30"/>
        <v>0</v>
      </c>
      <c r="N197" s="63">
        <f t="shared" si="36"/>
        <v>0</v>
      </c>
    </row>
    <row r="198" spans="1:14" ht="15.75" thickBot="1" x14ac:dyDescent="0.3">
      <c r="A198" s="13">
        <v>1314</v>
      </c>
      <c r="B198" s="97" t="str">
        <f>IF('Scope Of Work - Budget'!B201="x","x","")</f>
        <v/>
      </c>
      <c r="C198" s="9" t="str">
        <f>IF('Scope Of Work - Budget'!C201&gt;0, 'Scope Of Work - Budget'!C201,"")</f>
        <v/>
      </c>
      <c r="D198" s="12">
        <f>'Scope Of Work - Budget'!D201</f>
        <v>0</v>
      </c>
      <c r="E198" s="12"/>
      <c r="F198" s="12"/>
      <c r="G198" s="12"/>
      <c r="H198" s="12"/>
      <c r="I198" s="12"/>
      <c r="J198" s="12"/>
      <c r="K198" s="12"/>
      <c r="L198" s="92">
        <f t="shared" ref="L198:L257" si="37">SUM(E198:K198)</f>
        <v>0</v>
      </c>
      <c r="M198" s="91">
        <f t="shared" ref="M198:M257" si="38">+D198-L198</f>
        <v>0</v>
      </c>
      <c r="N198" s="63">
        <f t="shared" si="36"/>
        <v>0</v>
      </c>
    </row>
    <row r="199" spans="1:14" s="29" customFormat="1" ht="15.75" thickBot="1" x14ac:dyDescent="0.3">
      <c r="A199" s="68"/>
      <c r="B199" s="16" t="str">
        <f>IF('Scope Of Work - Budget'!B187="x","x","")</f>
        <v/>
      </c>
      <c r="C199" s="69" t="s">
        <v>19</v>
      </c>
      <c r="D199" s="67">
        <f t="shared" ref="D199:M199" si="39">SUM(D185:D198)</f>
        <v>0</v>
      </c>
      <c r="E199" s="67">
        <f t="shared" si="39"/>
        <v>0</v>
      </c>
      <c r="F199" s="67">
        <f t="shared" si="39"/>
        <v>0</v>
      </c>
      <c r="G199" s="67">
        <f t="shared" si="39"/>
        <v>0</v>
      </c>
      <c r="H199" s="67">
        <f t="shared" si="39"/>
        <v>0</v>
      </c>
      <c r="I199" s="67">
        <f t="shared" si="39"/>
        <v>0</v>
      </c>
      <c r="J199" s="67">
        <f t="shared" si="39"/>
        <v>0</v>
      </c>
      <c r="K199" s="67">
        <f t="shared" si="39"/>
        <v>0</v>
      </c>
      <c r="L199" s="67">
        <f t="shared" si="39"/>
        <v>0</v>
      </c>
      <c r="M199" s="58">
        <f t="shared" si="39"/>
        <v>0</v>
      </c>
      <c r="N199" s="70">
        <f>IF(M199=0,0,M199/D199)</f>
        <v>0</v>
      </c>
    </row>
    <row r="200" spans="1:14" s="11" customFormat="1" ht="15.6" customHeight="1" thickBot="1" x14ac:dyDescent="0.3">
      <c r="A200" s="15">
        <v>1400</v>
      </c>
      <c r="B200" s="16" t="str">
        <f>IF('Scope Of Work - Budget'!B204="x","x","")</f>
        <v/>
      </c>
      <c r="C200" s="17" t="s">
        <v>26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64"/>
    </row>
    <row r="201" spans="1:14" ht="15.75" thickBot="1" x14ac:dyDescent="0.3">
      <c r="A201" s="13">
        <v>1401</v>
      </c>
      <c r="B201" s="72" t="str">
        <f>IF('Scope Of Work - Budget'!B205="x","x","")</f>
        <v/>
      </c>
      <c r="C201" s="9" t="str">
        <f>IF('Scope Of Work - Budget'!C205&gt;0, 'Scope Of Work - Budget'!C205,"")</f>
        <v>Demo</v>
      </c>
      <c r="D201" s="12">
        <f>'Scope Of Work - Budget'!D205</f>
        <v>0</v>
      </c>
      <c r="E201" s="12"/>
      <c r="F201" s="12"/>
      <c r="G201" s="12"/>
      <c r="H201" s="12"/>
      <c r="I201" s="12"/>
      <c r="J201" s="12"/>
      <c r="K201" s="12"/>
      <c r="L201" s="92">
        <f t="shared" si="37"/>
        <v>0</v>
      </c>
      <c r="M201" s="91">
        <f t="shared" si="38"/>
        <v>0</v>
      </c>
      <c r="N201" s="63">
        <f>IF(M201=0,0,M201/D201)</f>
        <v>0</v>
      </c>
    </row>
    <row r="202" spans="1:14" ht="15.75" thickBot="1" x14ac:dyDescent="0.3">
      <c r="A202" s="13">
        <v>1402</v>
      </c>
      <c r="B202" s="72" t="str">
        <f>IF('Scope Of Work - Budget'!B206="x","x","")</f>
        <v/>
      </c>
      <c r="C202" s="9" t="str">
        <f>IF('Scope Of Work - Budget'!C206&gt;0, 'Scope Of Work - Budget'!C206,"")</f>
        <v>Rough Carpentry</v>
      </c>
      <c r="D202" s="12">
        <f>'Scope Of Work - Budget'!D206</f>
        <v>0</v>
      </c>
      <c r="E202" s="12"/>
      <c r="F202" s="12"/>
      <c r="G202" s="12"/>
      <c r="H202" s="12"/>
      <c r="I202" s="12"/>
      <c r="J202" s="12"/>
      <c r="K202" s="12"/>
      <c r="L202" s="92">
        <f t="shared" si="37"/>
        <v>0</v>
      </c>
      <c r="M202" s="91">
        <f t="shared" si="38"/>
        <v>0</v>
      </c>
      <c r="N202" s="63">
        <f t="shared" ref="N202:N214" si="40">IF(M202=0,0,M202/D202)</f>
        <v>0</v>
      </c>
    </row>
    <row r="203" spans="1:14" ht="15.75" thickBot="1" x14ac:dyDescent="0.3">
      <c r="A203" s="13">
        <v>1403</v>
      </c>
      <c r="B203" s="72" t="str">
        <f>IF('Scope Of Work - Budget'!B207="x","x","")</f>
        <v/>
      </c>
      <c r="C203" s="9" t="str">
        <f>IF('Scope Of Work - Budget'!C207&gt;0, 'Scope Of Work - Budget'!C207,"")</f>
        <v xml:space="preserve">Windows </v>
      </c>
      <c r="D203" s="12">
        <f>'Scope Of Work - Budget'!D207</f>
        <v>0</v>
      </c>
      <c r="E203" s="12"/>
      <c r="F203" s="12"/>
      <c r="G203" s="12"/>
      <c r="H203" s="12"/>
      <c r="I203" s="12"/>
      <c r="J203" s="12"/>
      <c r="K203" s="12"/>
      <c r="L203" s="92">
        <f t="shared" si="37"/>
        <v>0</v>
      </c>
      <c r="M203" s="91">
        <f t="shared" si="38"/>
        <v>0</v>
      </c>
      <c r="N203" s="63">
        <f t="shared" si="40"/>
        <v>0</v>
      </c>
    </row>
    <row r="204" spans="1:14" ht="15.75" thickBot="1" x14ac:dyDescent="0.3">
      <c r="A204" s="13">
        <v>1404</v>
      </c>
      <c r="B204" s="72" t="str">
        <f>IF('Scope Of Work - Budget'!B208="x","x","")</f>
        <v/>
      </c>
      <c r="C204" s="9" t="str">
        <f>IF('Scope Of Work - Budget'!C208&gt;0, 'Scope Of Work - Budget'!C208,"")</f>
        <v>Insulation</v>
      </c>
      <c r="D204" s="12">
        <f>'Scope Of Work - Budget'!D208</f>
        <v>0</v>
      </c>
      <c r="E204" s="12"/>
      <c r="F204" s="12"/>
      <c r="G204" s="12"/>
      <c r="H204" s="12"/>
      <c r="I204" s="12"/>
      <c r="J204" s="12"/>
      <c r="K204" s="12"/>
      <c r="L204" s="92">
        <f t="shared" si="37"/>
        <v>0</v>
      </c>
      <c r="M204" s="91">
        <f t="shared" si="38"/>
        <v>0</v>
      </c>
      <c r="N204" s="63">
        <f t="shared" si="40"/>
        <v>0</v>
      </c>
    </row>
    <row r="205" spans="1:14" ht="15.75" thickBot="1" x14ac:dyDescent="0.3">
      <c r="A205" s="13">
        <v>1405</v>
      </c>
      <c r="B205" s="72" t="str">
        <f>IF('Scope Of Work - Budget'!B209="x","x","")</f>
        <v/>
      </c>
      <c r="C205" s="9" t="str">
        <f>IF('Scope Of Work - Budget'!C209&gt;0, 'Scope Of Work - Budget'!C209,"")</f>
        <v>Drywall</v>
      </c>
      <c r="D205" s="12">
        <f>'Scope Of Work - Budget'!D209</f>
        <v>0</v>
      </c>
      <c r="E205" s="12"/>
      <c r="F205" s="12"/>
      <c r="G205" s="12"/>
      <c r="H205" s="12"/>
      <c r="I205" s="12"/>
      <c r="J205" s="12"/>
      <c r="K205" s="12"/>
      <c r="L205" s="92">
        <f t="shared" si="37"/>
        <v>0</v>
      </c>
      <c r="M205" s="91">
        <f t="shared" si="38"/>
        <v>0</v>
      </c>
      <c r="N205" s="63">
        <f t="shared" si="40"/>
        <v>0</v>
      </c>
    </row>
    <row r="206" spans="1:14" ht="15.75" thickBot="1" x14ac:dyDescent="0.3">
      <c r="A206" s="13">
        <v>1406</v>
      </c>
      <c r="B206" s="72" t="str">
        <f>IF('Scope Of Work - Budget'!B210="x","x","")</f>
        <v/>
      </c>
      <c r="C206" s="9" t="str">
        <f>IF('Scope Of Work - Budget'!C210&gt;0, 'Scope Of Work - Budget'!C210,"")</f>
        <v>Closets</v>
      </c>
      <c r="D206" s="12">
        <f>'Scope Of Work - Budget'!D210</f>
        <v>0</v>
      </c>
      <c r="E206" s="12"/>
      <c r="F206" s="12"/>
      <c r="G206" s="12"/>
      <c r="H206" s="12"/>
      <c r="I206" s="12"/>
      <c r="J206" s="12"/>
      <c r="K206" s="12"/>
      <c r="L206" s="92">
        <f t="shared" si="37"/>
        <v>0</v>
      </c>
      <c r="M206" s="91">
        <f t="shared" si="38"/>
        <v>0</v>
      </c>
      <c r="N206" s="63">
        <f t="shared" si="40"/>
        <v>0</v>
      </c>
    </row>
    <row r="207" spans="1:14" ht="15.75" thickBot="1" x14ac:dyDescent="0.3">
      <c r="A207" s="13">
        <v>1407</v>
      </c>
      <c r="B207" s="72" t="str">
        <f>IF('Scope Of Work - Budget'!B211="x","x","")</f>
        <v/>
      </c>
      <c r="C207" s="9" t="str">
        <f>IF('Scope Of Work - Budget'!C211&gt;0, 'Scope Of Work - Budget'!C211,"")</f>
        <v>Painting</v>
      </c>
      <c r="D207" s="12">
        <f>'Scope Of Work - Budget'!D211</f>
        <v>0</v>
      </c>
      <c r="E207" s="12"/>
      <c r="F207" s="12"/>
      <c r="G207" s="12"/>
      <c r="H207" s="12"/>
      <c r="I207" s="12"/>
      <c r="J207" s="12"/>
      <c r="K207" s="12"/>
      <c r="L207" s="92">
        <f t="shared" si="37"/>
        <v>0</v>
      </c>
      <c r="M207" s="91">
        <f t="shared" si="38"/>
        <v>0</v>
      </c>
      <c r="N207" s="63">
        <f t="shared" si="40"/>
        <v>0</v>
      </c>
    </row>
    <row r="208" spans="1:14" ht="15.75" thickBot="1" x14ac:dyDescent="0.3">
      <c r="A208" s="13">
        <v>1408</v>
      </c>
      <c r="B208" s="72" t="str">
        <f>IF('Scope Of Work - Budget'!B212="x","x","")</f>
        <v/>
      </c>
      <c r="C208" s="9" t="str">
        <f>IF('Scope Of Work - Budget'!C212&gt;0, 'Scope Of Work - Budget'!C212,"")</f>
        <v>Doors &amp; Trim</v>
      </c>
      <c r="D208" s="12">
        <f>'Scope Of Work - Budget'!D212</f>
        <v>0</v>
      </c>
      <c r="E208" s="12"/>
      <c r="F208" s="12"/>
      <c r="G208" s="12"/>
      <c r="H208" s="12"/>
      <c r="I208" s="12"/>
      <c r="J208" s="12"/>
      <c r="K208" s="12"/>
      <c r="L208" s="92">
        <f t="shared" si="37"/>
        <v>0</v>
      </c>
      <c r="M208" s="91">
        <f t="shared" si="38"/>
        <v>0</v>
      </c>
      <c r="N208" s="63">
        <f t="shared" si="40"/>
        <v>0</v>
      </c>
    </row>
    <row r="209" spans="1:14" ht="15.75" thickBot="1" x14ac:dyDescent="0.3">
      <c r="A209" s="13">
        <v>1409</v>
      </c>
      <c r="B209" s="72" t="str">
        <f>IF('Scope Of Work - Budget'!B213="x","x","")</f>
        <v/>
      </c>
      <c r="C209" s="9" t="str">
        <f>IF('Scope Of Work - Budget'!C213&gt;0, 'Scope Of Work - Budget'!C213,"")</f>
        <v>Electrical Fixtures &amp; Finish</v>
      </c>
      <c r="D209" s="12">
        <f>'Scope Of Work - Budget'!D213</f>
        <v>0</v>
      </c>
      <c r="E209" s="12"/>
      <c r="F209" s="12"/>
      <c r="G209" s="12"/>
      <c r="H209" s="12"/>
      <c r="I209" s="12"/>
      <c r="J209" s="12"/>
      <c r="K209" s="12"/>
      <c r="L209" s="92">
        <f t="shared" si="37"/>
        <v>0</v>
      </c>
      <c r="M209" s="91">
        <f t="shared" si="38"/>
        <v>0</v>
      </c>
      <c r="N209" s="63">
        <f t="shared" si="40"/>
        <v>0</v>
      </c>
    </row>
    <row r="210" spans="1:14" ht="15.75" thickBot="1" x14ac:dyDescent="0.3">
      <c r="A210" s="13">
        <v>1410</v>
      </c>
      <c r="B210" s="72" t="str">
        <f>IF('Scope Of Work - Budget'!B214="x","x","")</f>
        <v/>
      </c>
      <c r="C210" s="9" t="str">
        <f>IF('Scope Of Work - Budget'!C214&gt;0, 'Scope Of Work - Budget'!C214,"")</f>
        <v>Finish Carpentry</v>
      </c>
      <c r="D210" s="12">
        <f>'Scope Of Work - Budget'!D214</f>
        <v>0</v>
      </c>
      <c r="E210" s="12"/>
      <c r="F210" s="12"/>
      <c r="G210" s="12"/>
      <c r="H210" s="12"/>
      <c r="I210" s="12"/>
      <c r="J210" s="12"/>
      <c r="K210" s="12"/>
      <c r="L210" s="92">
        <f t="shared" si="37"/>
        <v>0</v>
      </c>
      <c r="M210" s="91">
        <f t="shared" si="38"/>
        <v>0</v>
      </c>
      <c r="N210" s="63">
        <f t="shared" si="40"/>
        <v>0</v>
      </c>
    </row>
    <row r="211" spans="1:14" ht="15.75" thickBot="1" x14ac:dyDescent="0.3">
      <c r="A211" s="13">
        <v>1411</v>
      </c>
      <c r="B211" s="72" t="str">
        <f>IF('Scope Of Work - Budget'!B215="x","x","")</f>
        <v/>
      </c>
      <c r="C211" s="9" t="str">
        <f>IF('Scope Of Work - Budget'!C215&gt;0, 'Scope Of Work - Budget'!C215,"")</f>
        <v xml:space="preserve">Finish Hardware </v>
      </c>
      <c r="D211" s="12">
        <f>'Scope Of Work - Budget'!D215</f>
        <v>0</v>
      </c>
      <c r="E211" s="12"/>
      <c r="F211" s="12"/>
      <c r="G211" s="12"/>
      <c r="H211" s="12"/>
      <c r="I211" s="12"/>
      <c r="J211" s="12"/>
      <c r="K211" s="12"/>
      <c r="L211" s="92">
        <f t="shared" si="37"/>
        <v>0</v>
      </c>
      <c r="M211" s="91">
        <f t="shared" si="38"/>
        <v>0</v>
      </c>
      <c r="N211" s="63">
        <f t="shared" si="40"/>
        <v>0</v>
      </c>
    </row>
    <row r="212" spans="1:14" ht="15.75" thickBot="1" x14ac:dyDescent="0.3">
      <c r="A212" s="13">
        <v>1412</v>
      </c>
      <c r="B212" s="72" t="str">
        <f>IF('Scope Of Work - Budget'!B216="x","x","")</f>
        <v/>
      </c>
      <c r="C212" s="9" t="str">
        <f>IF('Scope Of Work - Budget'!C216&gt;0, 'Scope Of Work - Budget'!C216,"")</f>
        <v>Flooring</v>
      </c>
      <c r="D212" s="12">
        <f>'Scope Of Work - Budget'!D216</f>
        <v>0</v>
      </c>
      <c r="E212" s="12"/>
      <c r="F212" s="12"/>
      <c r="G212" s="12"/>
      <c r="H212" s="12"/>
      <c r="I212" s="12"/>
      <c r="J212" s="12"/>
      <c r="K212" s="12"/>
      <c r="L212" s="92">
        <f t="shared" si="37"/>
        <v>0</v>
      </c>
      <c r="M212" s="91">
        <f t="shared" si="38"/>
        <v>0</v>
      </c>
      <c r="N212" s="63">
        <f t="shared" si="40"/>
        <v>0</v>
      </c>
    </row>
    <row r="213" spans="1:14" ht="15.75" thickBot="1" x14ac:dyDescent="0.3">
      <c r="A213" s="13">
        <v>1413</v>
      </c>
      <c r="B213" s="72" t="str">
        <f>IF('Scope Of Work - Budget'!B217="x","x","")</f>
        <v/>
      </c>
      <c r="C213" s="9" t="str">
        <f>IF('Scope Of Work - Budget'!C217&gt;0, 'Scope Of Work - Budget'!C217,"")</f>
        <v>Clean Up</v>
      </c>
      <c r="D213" s="12">
        <f>'Scope Of Work - Budget'!D217</f>
        <v>0</v>
      </c>
      <c r="E213" s="12"/>
      <c r="F213" s="12"/>
      <c r="G213" s="12"/>
      <c r="H213" s="12"/>
      <c r="I213" s="12"/>
      <c r="J213" s="12"/>
      <c r="K213" s="12"/>
      <c r="L213" s="92">
        <f t="shared" si="37"/>
        <v>0</v>
      </c>
      <c r="M213" s="91">
        <f t="shared" si="38"/>
        <v>0</v>
      </c>
      <c r="N213" s="63">
        <f t="shared" si="40"/>
        <v>0</v>
      </c>
    </row>
    <row r="214" spans="1:14" ht="15.75" thickBot="1" x14ac:dyDescent="0.3">
      <c r="A214" s="13">
        <v>1414</v>
      </c>
      <c r="B214" s="97" t="str">
        <f>IF('Scope Of Work - Budget'!B218="x","x","")</f>
        <v/>
      </c>
      <c r="C214" s="9" t="str">
        <f>IF('Scope Of Work - Budget'!C218&gt;0, 'Scope Of Work - Budget'!C218,"")</f>
        <v/>
      </c>
      <c r="D214" s="12">
        <f>'Scope Of Work - Budget'!D218</f>
        <v>0</v>
      </c>
      <c r="E214" s="12"/>
      <c r="F214" s="12"/>
      <c r="G214" s="12"/>
      <c r="H214" s="12"/>
      <c r="I214" s="12"/>
      <c r="J214" s="12"/>
      <c r="K214" s="12"/>
      <c r="L214" s="92">
        <f t="shared" si="37"/>
        <v>0</v>
      </c>
      <c r="M214" s="91">
        <f t="shared" si="38"/>
        <v>0</v>
      </c>
      <c r="N214" s="63">
        <f t="shared" si="40"/>
        <v>0</v>
      </c>
    </row>
    <row r="215" spans="1:14" s="29" customFormat="1" ht="15.75" thickBot="1" x14ac:dyDescent="0.3">
      <c r="A215" s="68"/>
      <c r="B215" s="16" t="str">
        <f>IF('Scope Of Work - Budget'!B204="x","x","")</f>
        <v/>
      </c>
      <c r="C215" s="69" t="s">
        <v>19</v>
      </c>
      <c r="D215" s="67">
        <f t="shared" ref="D215:M215" si="41">SUM(D201:D214)</f>
        <v>0</v>
      </c>
      <c r="E215" s="67">
        <f t="shared" si="41"/>
        <v>0</v>
      </c>
      <c r="F215" s="67">
        <f t="shared" si="41"/>
        <v>0</v>
      </c>
      <c r="G215" s="67">
        <f t="shared" si="41"/>
        <v>0</v>
      </c>
      <c r="H215" s="67">
        <f t="shared" si="41"/>
        <v>0</v>
      </c>
      <c r="I215" s="67">
        <f t="shared" si="41"/>
        <v>0</v>
      </c>
      <c r="J215" s="67">
        <f t="shared" si="41"/>
        <v>0</v>
      </c>
      <c r="K215" s="67">
        <f t="shared" si="41"/>
        <v>0</v>
      </c>
      <c r="L215" s="67">
        <f t="shared" si="41"/>
        <v>0</v>
      </c>
      <c r="M215" s="58">
        <f t="shared" si="41"/>
        <v>0</v>
      </c>
      <c r="N215" s="70">
        <f>IF(M215=0,0,M215/D215)</f>
        <v>0</v>
      </c>
    </row>
    <row r="216" spans="1:14" s="11" customFormat="1" ht="15.6" customHeight="1" thickBot="1" x14ac:dyDescent="0.3">
      <c r="A216" s="15">
        <v>1500</v>
      </c>
      <c r="B216" s="16" t="str">
        <f>IF('Scope Of Work - Budget'!B220="x","x","")</f>
        <v/>
      </c>
      <c r="C216" s="17" t="s">
        <v>86</v>
      </c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64"/>
    </row>
    <row r="217" spans="1:14" ht="15.75" thickBot="1" x14ac:dyDescent="0.3">
      <c r="A217" s="13">
        <v>1501</v>
      </c>
      <c r="B217" s="72" t="str">
        <f>IF('Scope Of Work - Budget'!B221="x","x","")</f>
        <v/>
      </c>
      <c r="C217" s="9" t="str">
        <f>IF('Scope Of Work - Budget'!C221&gt;0, 'Scope Of Work - Budget'!C221,"")</f>
        <v>Demo</v>
      </c>
      <c r="D217" s="12">
        <f>'Scope Of Work - Budget'!D221</f>
        <v>0</v>
      </c>
      <c r="E217" s="12"/>
      <c r="F217" s="12"/>
      <c r="G217" s="12"/>
      <c r="H217" s="12"/>
      <c r="I217" s="12"/>
      <c r="J217" s="12"/>
      <c r="K217" s="12"/>
      <c r="L217" s="92">
        <f t="shared" si="37"/>
        <v>0</v>
      </c>
      <c r="M217" s="91">
        <f t="shared" si="38"/>
        <v>0</v>
      </c>
      <c r="N217" s="63">
        <f>IF(M217=0,0,M217/D217)</f>
        <v>0</v>
      </c>
    </row>
    <row r="218" spans="1:14" ht="15.75" thickBot="1" x14ac:dyDescent="0.3">
      <c r="A218" s="13">
        <v>1502</v>
      </c>
      <c r="B218" s="72" t="str">
        <f>IF('Scope Of Work - Budget'!B222="x","x","")</f>
        <v/>
      </c>
      <c r="C218" s="9" t="str">
        <f>IF('Scope Of Work - Budget'!C222&gt;0, 'Scope Of Work - Budget'!C222,"")</f>
        <v>Rough Carpentry</v>
      </c>
      <c r="D218" s="12">
        <f>'Scope Of Work - Budget'!D222</f>
        <v>0</v>
      </c>
      <c r="E218" s="12"/>
      <c r="F218" s="12"/>
      <c r="G218" s="12"/>
      <c r="H218" s="12"/>
      <c r="I218" s="12"/>
      <c r="J218" s="12"/>
      <c r="K218" s="12"/>
      <c r="L218" s="92">
        <f t="shared" si="37"/>
        <v>0</v>
      </c>
      <c r="M218" s="91">
        <f t="shared" si="38"/>
        <v>0</v>
      </c>
      <c r="N218" s="63">
        <f t="shared" ref="N218:N230" si="42">IF(M218=0,0,M218/D218)</f>
        <v>0</v>
      </c>
    </row>
    <row r="219" spans="1:14" ht="15.75" thickBot="1" x14ac:dyDescent="0.3">
      <c r="A219" s="13">
        <v>1503</v>
      </c>
      <c r="B219" s="72" t="str">
        <f>IF('Scope Of Work - Budget'!B223="x","x","")</f>
        <v/>
      </c>
      <c r="C219" s="9" t="str">
        <f>IF('Scope Of Work - Budget'!C223&gt;0, 'Scope Of Work - Budget'!C223,"")</f>
        <v xml:space="preserve">Windows </v>
      </c>
      <c r="D219" s="12">
        <f>'Scope Of Work - Budget'!D223</f>
        <v>0</v>
      </c>
      <c r="E219" s="12"/>
      <c r="F219" s="12"/>
      <c r="G219" s="12"/>
      <c r="H219" s="12"/>
      <c r="I219" s="12"/>
      <c r="J219" s="12"/>
      <c r="K219" s="12"/>
      <c r="L219" s="92">
        <f t="shared" si="37"/>
        <v>0</v>
      </c>
      <c r="M219" s="91">
        <f t="shared" si="38"/>
        <v>0</v>
      </c>
      <c r="N219" s="63">
        <f t="shared" si="42"/>
        <v>0</v>
      </c>
    </row>
    <row r="220" spans="1:14" ht="15.75" thickBot="1" x14ac:dyDescent="0.3">
      <c r="A220" s="13">
        <v>1504</v>
      </c>
      <c r="B220" s="72" t="str">
        <f>IF('Scope Of Work - Budget'!B224="x","x","")</f>
        <v/>
      </c>
      <c r="C220" s="9" t="str">
        <f>IF('Scope Of Work - Budget'!C224&gt;0, 'Scope Of Work - Budget'!C224,"")</f>
        <v>Insulation</v>
      </c>
      <c r="D220" s="12">
        <f>'Scope Of Work - Budget'!D224</f>
        <v>0</v>
      </c>
      <c r="E220" s="12"/>
      <c r="F220" s="12"/>
      <c r="G220" s="12"/>
      <c r="H220" s="12"/>
      <c r="I220" s="12"/>
      <c r="J220" s="12"/>
      <c r="K220" s="12"/>
      <c r="L220" s="92">
        <f t="shared" si="37"/>
        <v>0</v>
      </c>
      <c r="M220" s="91">
        <f t="shared" si="38"/>
        <v>0</v>
      </c>
      <c r="N220" s="63">
        <f t="shared" si="42"/>
        <v>0</v>
      </c>
    </row>
    <row r="221" spans="1:14" ht="15.75" thickBot="1" x14ac:dyDescent="0.3">
      <c r="A221" s="13">
        <v>1505</v>
      </c>
      <c r="B221" s="72" t="str">
        <f>IF('Scope Of Work - Budget'!B225="x","x","")</f>
        <v/>
      </c>
      <c r="C221" s="9" t="str">
        <f>IF('Scope Of Work - Budget'!C225&gt;0, 'Scope Of Work - Budget'!C225,"")</f>
        <v>Drywall</v>
      </c>
      <c r="D221" s="12">
        <f>'Scope Of Work - Budget'!D225</f>
        <v>0</v>
      </c>
      <c r="E221" s="12"/>
      <c r="F221" s="12"/>
      <c r="G221" s="12"/>
      <c r="H221" s="12"/>
      <c r="I221" s="12"/>
      <c r="J221" s="12"/>
      <c r="K221" s="12"/>
      <c r="L221" s="92">
        <f t="shared" si="37"/>
        <v>0</v>
      </c>
      <c r="M221" s="91">
        <f t="shared" si="38"/>
        <v>0</v>
      </c>
      <c r="N221" s="63">
        <f t="shared" si="42"/>
        <v>0</v>
      </c>
    </row>
    <row r="222" spans="1:14" ht="15.75" thickBot="1" x14ac:dyDescent="0.3">
      <c r="A222" s="13">
        <v>1506</v>
      </c>
      <c r="B222" s="72" t="str">
        <f>IF('Scope Of Work - Budget'!B226="x","x","")</f>
        <v/>
      </c>
      <c r="C222" s="9" t="str">
        <f>IF('Scope Of Work - Budget'!C226&gt;0, 'Scope Of Work - Budget'!C226,"")</f>
        <v>Closets</v>
      </c>
      <c r="D222" s="12">
        <f>'Scope Of Work - Budget'!D226</f>
        <v>0</v>
      </c>
      <c r="E222" s="12"/>
      <c r="F222" s="12"/>
      <c r="G222" s="12"/>
      <c r="H222" s="12"/>
      <c r="I222" s="12"/>
      <c r="J222" s="12"/>
      <c r="K222" s="12"/>
      <c r="L222" s="92">
        <f t="shared" si="37"/>
        <v>0</v>
      </c>
      <c r="M222" s="91">
        <f t="shared" si="38"/>
        <v>0</v>
      </c>
      <c r="N222" s="63">
        <f t="shared" si="42"/>
        <v>0</v>
      </c>
    </row>
    <row r="223" spans="1:14" ht="15.75" thickBot="1" x14ac:dyDescent="0.3">
      <c r="A223" s="13">
        <v>1507</v>
      </c>
      <c r="B223" s="72" t="str">
        <f>IF('Scope Of Work - Budget'!B227="x","x","")</f>
        <v/>
      </c>
      <c r="C223" s="9" t="str">
        <f>IF('Scope Of Work - Budget'!C227&gt;0, 'Scope Of Work - Budget'!C227,"")</f>
        <v>Painting</v>
      </c>
      <c r="D223" s="12">
        <f>'Scope Of Work - Budget'!D227</f>
        <v>0</v>
      </c>
      <c r="E223" s="12"/>
      <c r="F223" s="12"/>
      <c r="G223" s="12"/>
      <c r="H223" s="12"/>
      <c r="I223" s="12"/>
      <c r="J223" s="12"/>
      <c r="K223" s="12"/>
      <c r="L223" s="92">
        <f t="shared" si="37"/>
        <v>0</v>
      </c>
      <c r="M223" s="91">
        <f t="shared" si="38"/>
        <v>0</v>
      </c>
      <c r="N223" s="63">
        <f t="shared" si="42"/>
        <v>0</v>
      </c>
    </row>
    <row r="224" spans="1:14" ht="15.75" thickBot="1" x14ac:dyDescent="0.3">
      <c r="A224" s="13">
        <v>1508</v>
      </c>
      <c r="B224" s="72" t="str">
        <f>IF('Scope Of Work - Budget'!B228="x","x","")</f>
        <v/>
      </c>
      <c r="C224" s="9" t="str">
        <f>IF('Scope Of Work - Budget'!C228&gt;0, 'Scope Of Work - Budget'!C228,"")</f>
        <v>Doors &amp; Trim</v>
      </c>
      <c r="D224" s="12">
        <f>'Scope Of Work - Budget'!D228</f>
        <v>0</v>
      </c>
      <c r="E224" s="12"/>
      <c r="F224" s="12"/>
      <c r="G224" s="12"/>
      <c r="H224" s="12"/>
      <c r="I224" s="12"/>
      <c r="J224" s="12"/>
      <c r="K224" s="12"/>
      <c r="L224" s="92">
        <f t="shared" si="37"/>
        <v>0</v>
      </c>
      <c r="M224" s="91">
        <f t="shared" si="38"/>
        <v>0</v>
      </c>
      <c r="N224" s="63">
        <f t="shared" si="42"/>
        <v>0</v>
      </c>
    </row>
    <row r="225" spans="1:14" ht="15.75" thickBot="1" x14ac:dyDescent="0.3">
      <c r="A225" s="13">
        <v>1509</v>
      </c>
      <c r="B225" s="72" t="str">
        <f>IF('Scope Of Work - Budget'!B229="x","x","")</f>
        <v/>
      </c>
      <c r="C225" s="9" t="str">
        <f>IF('Scope Of Work - Budget'!C229&gt;0, 'Scope Of Work - Budget'!C229,"")</f>
        <v>Electrical Fixtures &amp; Finish</v>
      </c>
      <c r="D225" s="12">
        <f>'Scope Of Work - Budget'!D229</f>
        <v>0</v>
      </c>
      <c r="E225" s="12"/>
      <c r="F225" s="12"/>
      <c r="G225" s="12"/>
      <c r="H225" s="12"/>
      <c r="I225" s="12"/>
      <c r="J225" s="12"/>
      <c r="K225" s="12"/>
      <c r="L225" s="92">
        <f t="shared" si="37"/>
        <v>0</v>
      </c>
      <c r="M225" s="91">
        <f t="shared" si="38"/>
        <v>0</v>
      </c>
      <c r="N225" s="63">
        <f t="shared" si="42"/>
        <v>0</v>
      </c>
    </row>
    <row r="226" spans="1:14" ht="15.75" thickBot="1" x14ac:dyDescent="0.3">
      <c r="A226" s="13">
        <v>1510</v>
      </c>
      <c r="B226" s="72" t="str">
        <f>IF('Scope Of Work - Budget'!B230="x","x","")</f>
        <v/>
      </c>
      <c r="C226" s="9" t="str">
        <f>IF('Scope Of Work - Budget'!C230&gt;0, 'Scope Of Work - Budget'!C230,"")</f>
        <v>Finish Carpentry</v>
      </c>
      <c r="D226" s="12">
        <f>'Scope Of Work - Budget'!D230</f>
        <v>0</v>
      </c>
      <c r="E226" s="12"/>
      <c r="F226" s="12"/>
      <c r="G226" s="12"/>
      <c r="H226" s="12"/>
      <c r="I226" s="12"/>
      <c r="J226" s="12"/>
      <c r="K226" s="12"/>
      <c r="L226" s="92">
        <f t="shared" si="37"/>
        <v>0</v>
      </c>
      <c r="M226" s="91">
        <f t="shared" si="38"/>
        <v>0</v>
      </c>
      <c r="N226" s="63">
        <f t="shared" si="42"/>
        <v>0</v>
      </c>
    </row>
    <row r="227" spans="1:14" ht="15.75" thickBot="1" x14ac:dyDescent="0.3">
      <c r="A227" s="13">
        <v>1511</v>
      </c>
      <c r="B227" s="72" t="str">
        <f>IF('Scope Of Work - Budget'!B231="x","x","")</f>
        <v/>
      </c>
      <c r="C227" s="9" t="str">
        <f>IF('Scope Of Work - Budget'!C231&gt;0, 'Scope Of Work - Budget'!C231,"")</f>
        <v xml:space="preserve">Finish Hardware </v>
      </c>
      <c r="D227" s="12">
        <f>'Scope Of Work - Budget'!D231</f>
        <v>0</v>
      </c>
      <c r="E227" s="12"/>
      <c r="F227" s="12"/>
      <c r="G227" s="12"/>
      <c r="H227" s="12"/>
      <c r="I227" s="12"/>
      <c r="J227" s="12"/>
      <c r="K227" s="12"/>
      <c r="L227" s="92">
        <f t="shared" si="37"/>
        <v>0</v>
      </c>
      <c r="M227" s="91">
        <f t="shared" si="38"/>
        <v>0</v>
      </c>
      <c r="N227" s="63">
        <f t="shared" si="42"/>
        <v>0</v>
      </c>
    </row>
    <row r="228" spans="1:14" ht="15.75" thickBot="1" x14ac:dyDescent="0.3">
      <c r="A228" s="13">
        <v>1512</v>
      </c>
      <c r="B228" s="72" t="str">
        <f>IF('Scope Of Work - Budget'!B232="x","x","")</f>
        <v/>
      </c>
      <c r="C228" s="9" t="str">
        <f>IF('Scope Of Work - Budget'!C232&gt;0, 'Scope Of Work - Budget'!C232,"")</f>
        <v>Flooring</v>
      </c>
      <c r="D228" s="12">
        <f>'Scope Of Work - Budget'!D232</f>
        <v>0</v>
      </c>
      <c r="E228" s="12"/>
      <c r="F228" s="12"/>
      <c r="G228" s="12"/>
      <c r="H228" s="12"/>
      <c r="I228" s="12"/>
      <c r="J228" s="12"/>
      <c r="K228" s="12"/>
      <c r="L228" s="92">
        <f t="shared" si="37"/>
        <v>0</v>
      </c>
      <c r="M228" s="91">
        <f t="shared" si="38"/>
        <v>0</v>
      </c>
      <c r="N228" s="63">
        <f t="shared" si="42"/>
        <v>0</v>
      </c>
    </row>
    <row r="229" spans="1:14" ht="15.75" thickBot="1" x14ac:dyDescent="0.3">
      <c r="A229" s="13">
        <v>1513</v>
      </c>
      <c r="B229" s="72" t="str">
        <f>IF('Scope Of Work - Budget'!B233="x","x","")</f>
        <v/>
      </c>
      <c r="C229" s="9" t="str">
        <f>IF('Scope Of Work - Budget'!C233&gt;0, 'Scope Of Work - Budget'!C233,"")</f>
        <v>Clean Up</v>
      </c>
      <c r="D229" s="12">
        <f>'Scope Of Work - Budget'!D233</f>
        <v>0</v>
      </c>
      <c r="E229" s="12"/>
      <c r="F229" s="12"/>
      <c r="G229" s="12"/>
      <c r="H229" s="12"/>
      <c r="I229" s="12"/>
      <c r="J229" s="12"/>
      <c r="K229" s="12"/>
      <c r="L229" s="92">
        <f t="shared" si="37"/>
        <v>0</v>
      </c>
      <c r="M229" s="91">
        <f t="shared" si="38"/>
        <v>0</v>
      </c>
      <c r="N229" s="63">
        <f t="shared" si="42"/>
        <v>0</v>
      </c>
    </row>
    <row r="230" spans="1:14" ht="15.75" thickBot="1" x14ac:dyDescent="0.3">
      <c r="A230" s="13">
        <v>1514</v>
      </c>
      <c r="B230" s="97" t="str">
        <f>IF('Scope Of Work - Budget'!B234="x","x","")</f>
        <v/>
      </c>
      <c r="C230" s="9" t="str">
        <f>IF('Scope Of Work - Budget'!C234&gt;0, 'Scope Of Work - Budget'!C234,"")</f>
        <v/>
      </c>
      <c r="D230" s="12">
        <f>'Scope Of Work - Budget'!D234</f>
        <v>0</v>
      </c>
      <c r="E230" s="12"/>
      <c r="F230" s="12"/>
      <c r="G230" s="12"/>
      <c r="H230" s="12"/>
      <c r="I230" s="12"/>
      <c r="J230" s="12"/>
      <c r="K230" s="12"/>
      <c r="L230" s="92">
        <f t="shared" si="37"/>
        <v>0</v>
      </c>
      <c r="M230" s="91">
        <f t="shared" si="38"/>
        <v>0</v>
      </c>
      <c r="N230" s="63">
        <f t="shared" si="42"/>
        <v>0</v>
      </c>
    </row>
    <row r="231" spans="1:14" s="29" customFormat="1" ht="15.75" thickBot="1" x14ac:dyDescent="0.3">
      <c r="A231" s="68"/>
      <c r="B231" s="16" t="str">
        <f>IF('Scope Of Work - Budget'!B220="x","x","")</f>
        <v/>
      </c>
      <c r="C231" s="69" t="s">
        <v>19</v>
      </c>
      <c r="D231" s="67">
        <f t="shared" ref="D231:M231" si="43">SUM(D217:D230)</f>
        <v>0</v>
      </c>
      <c r="E231" s="67">
        <f t="shared" si="43"/>
        <v>0</v>
      </c>
      <c r="F231" s="67">
        <f t="shared" si="43"/>
        <v>0</v>
      </c>
      <c r="G231" s="67">
        <f t="shared" si="43"/>
        <v>0</v>
      </c>
      <c r="H231" s="67">
        <f t="shared" si="43"/>
        <v>0</v>
      </c>
      <c r="I231" s="67">
        <f t="shared" si="43"/>
        <v>0</v>
      </c>
      <c r="J231" s="67">
        <f t="shared" si="43"/>
        <v>0</v>
      </c>
      <c r="K231" s="67">
        <f t="shared" si="43"/>
        <v>0</v>
      </c>
      <c r="L231" s="67">
        <f t="shared" si="43"/>
        <v>0</v>
      </c>
      <c r="M231" s="58">
        <f t="shared" si="43"/>
        <v>0</v>
      </c>
      <c r="N231" s="70">
        <f>IF(M231=0,0,M231/D231)</f>
        <v>0</v>
      </c>
    </row>
    <row r="232" spans="1:14" s="11" customFormat="1" ht="15.6" customHeight="1" thickBot="1" x14ac:dyDescent="0.3">
      <c r="A232" s="15">
        <v>1600</v>
      </c>
      <c r="B232" s="16" t="str">
        <f>IF('Scope Of Work - Budget'!B236="x","x","")</f>
        <v/>
      </c>
      <c r="C232" s="17" t="s">
        <v>27</v>
      </c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64"/>
    </row>
    <row r="233" spans="1:14" ht="15.75" thickBot="1" x14ac:dyDescent="0.3">
      <c r="A233" s="13">
        <v>1601</v>
      </c>
      <c r="B233" s="72" t="str">
        <f>IF('Scope Of Work - Budget'!B237="x","x","")</f>
        <v/>
      </c>
      <c r="C233" s="9" t="str">
        <f>IF('Scope Of Work - Budget'!C237&gt;0, 'Scope Of Work - Budget'!C237,"")</f>
        <v>Demo</v>
      </c>
      <c r="D233" s="12">
        <f>'Scope Of Work - Budget'!D237</f>
        <v>0</v>
      </c>
      <c r="E233" s="12"/>
      <c r="F233" s="12"/>
      <c r="G233" s="12"/>
      <c r="H233" s="12"/>
      <c r="I233" s="12"/>
      <c r="J233" s="12"/>
      <c r="K233" s="12"/>
      <c r="L233" s="92">
        <f t="shared" si="37"/>
        <v>0</v>
      </c>
      <c r="M233" s="91">
        <f t="shared" si="38"/>
        <v>0</v>
      </c>
      <c r="N233" s="63">
        <f>IF(M233=0,0,M233/D233)</f>
        <v>0</v>
      </c>
    </row>
    <row r="234" spans="1:14" ht="15.75" thickBot="1" x14ac:dyDescent="0.3">
      <c r="A234" s="13">
        <v>1602</v>
      </c>
      <c r="B234" s="72" t="str">
        <f>IF('Scope Of Work - Budget'!B238="x","x","")</f>
        <v/>
      </c>
      <c r="C234" s="9" t="str">
        <f>IF('Scope Of Work - Budget'!C238&gt;0, 'Scope Of Work - Budget'!C238,"")</f>
        <v>Rough Carpentry</v>
      </c>
      <c r="D234" s="12">
        <f>'Scope Of Work - Budget'!D238</f>
        <v>0</v>
      </c>
      <c r="E234" s="12"/>
      <c r="F234" s="12"/>
      <c r="G234" s="12"/>
      <c r="H234" s="12"/>
      <c r="I234" s="12"/>
      <c r="J234" s="12"/>
      <c r="K234" s="12"/>
      <c r="L234" s="92">
        <f t="shared" si="37"/>
        <v>0</v>
      </c>
      <c r="M234" s="91">
        <f t="shared" si="38"/>
        <v>0</v>
      </c>
      <c r="N234" s="63">
        <f t="shared" ref="N234:N249" si="44">IF(M234=0,0,M234/D234)</f>
        <v>0</v>
      </c>
    </row>
    <row r="235" spans="1:14" ht="15.75" thickBot="1" x14ac:dyDescent="0.3">
      <c r="A235" s="13">
        <v>1603</v>
      </c>
      <c r="B235" s="72" t="str">
        <f>IF('Scope Of Work - Budget'!B239="x","x","")</f>
        <v/>
      </c>
      <c r="C235" s="9" t="str">
        <f>IF('Scope Of Work - Budget'!C239&gt;0, 'Scope Of Work - Budget'!C239,"")</f>
        <v xml:space="preserve">Windows </v>
      </c>
      <c r="D235" s="12">
        <f>'Scope Of Work - Budget'!D239</f>
        <v>0</v>
      </c>
      <c r="E235" s="12"/>
      <c r="F235" s="12"/>
      <c r="G235" s="12"/>
      <c r="H235" s="12"/>
      <c r="I235" s="12"/>
      <c r="J235" s="12"/>
      <c r="K235" s="12"/>
      <c r="L235" s="92">
        <f t="shared" si="37"/>
        <v>0</v>
      </c>
      <c r="M235" s="91">
        <f t="shared" si="38"/>
        <v>0</v>
      </c>
      <c r="N235" s="63">
        <f t="shared" si="44"/>
        <v>0</v>
      </c>
    </row>
    <row r="236" spans="1:14" ht="15.75" thickBot="1" x14ac:dyDescent="0.3">
      <c r="A236" s="13">
        <v>1604</v>
      </c>
      <c r="B236" s="72" t="str">
        <f>IF('Scope Of Work - Budget'!B240="x","x","")</f>
        <v/>
      </c>
      <c r="C236" s="9" t="str">
        <f>IF('Scope Of Work - Budget'!C240&gt;0, 'Scope Of Work - Budget'!C240,"")</f>
        <v>Insulation</v>
      </c>
      <c r="D236" s="12">
        <f>'Scope Of Work - Budget'!D240</f>
        <v>0</v>
      </c>
      <c r="E236" s="12"/>
      <c r="F236" s="12"/>
      <c r="G236" s="12"/>
      <c r="H236" s="12"/>
      <c r="I236" s="12"/>
      <c r="J236" s="12"/>
      <c r="K236" s="12"/>
      <c r="L236" s="92">
        <f t="shared" si="37"/>
        <v>0</v>
      </c>
      <c r="M236" s="91">
        <f t="shared" si="38"/>
        <v>0</v>
      </c>
      <c r="N236" s="63">
        <f t="shared" si="44"/>
        <v>0</v>
      </c>
    </row>
    <row r="237" spans="1:14" ht="15.75" thickBot="1" x14ac:dyDescent="0.3">
      <c r="A237" s="13">
        <v>1605</v>
      </c>
      <c r="B237" s="72" t="str">
        <f>IF('Scope Of Work - Budget'!B241="x","x","")</f>
        <v/>
      </c>
      <c r="C237" s="9" t="str">
        <f>IF('Scope Of Work - Budget'!C241&gt;0, 'Scope Of Work - Budget'!C241,"")</f>
        <v>Drywall</v>
      </c>
      <c r="D237" s="12">
        <f>'Scope Of Work - Budget'!D241</f>
        <v>0</v>
      </c>
      <c r="E237" s="12"/>
      <c r="F237" s="12"/>
      <c r="G237" s="12"/>
      <c r="H237" s="12"/>
      <c r="I237" s="12"/>
      <c r="J237" s="12"/>
      <c r="K237" s="12"/>
      <c r="L237" s="92">
        <f t="shared" si="37"/>
        <v>0</v>
      </c>
      <c r="M237" s="91">
        <f t="shared" si="38"/>
        <v>0</v>
      </c>
      <c r="N237" s="63">
        <f t="shared" si="44"/>
        <v>0</v>
      </c>
    </row>
    <row r="238" spans="1:14" ht="15.75" thickBot="1" x14ac:dyDescent="0.3">
      <c r="A238" s="13">
        <v>1606</v>
      </c>
      <c r="B238" s="72" t="str">
        <f>IF('Scope Of Work - Budget'!B242="x","x","")</f>
        <v/>
      </c>
      <c r="C238" s="9" t="str">
        <f>IF('Scope Of Work - Budget'!C242&gt;0, 'Scope Of Work - Budget'!C242,"")</f>
        <v>Cabinets/Medicine Chest</v>
      </c>
      <c r="D238" s="12">
        <f>'Scope Of Work - Budget'!D242</f>
        <v>0</v>
      </c>
      <c r="E238" s="12"/>
      <c r="F238" s="12"/>
      <c r="G238" s="12"/>
      <c r="H238" s="12"/>
      <c r="I238" s="12"/>
      <c r="J238" s="12"/>
      <c r="K238" s="12"/>
      <c r="L238" s="92">
        <f t="shared" si="37"/>
        <v>0</v>
      </c>
      <c r="M238" s="91">
        <f t="shared" si="38"/>
        <v>0</v>
      </c>
      <c r="N238" s="63">
        <f t="shared" si="44"/>
        <v>0</v>
      </c>
    </row>
    <row r="239" spans="1:14" ht="15.75" thickBot="1" x14ac:dyDescent="0.3">
      <c r="A239" s="13">
        <v>1607</v>
      </c>
      <c r="B239" s="72" t="str">
        <f>IF('Scope Of Work - Budget'!B243="x","x","")</f>
        <v/>
      </c>
      <c r="C239" s="9" t="str">
        <f>IF('Scope Of Work - Budget'!C243&gt;0, 'Scope Of Work - Budget'!C243,"")</f>
        <v>Painting</v>
      </c>
      <c r="D239" s="12">
        <f>'Scope Of Work - Budget'!D243</f>
        <v>0</v>
      </c>
      <c r="E239" s="12"/>
      <c r="F239" s="12"/>
      <c r="G239" s="12"/>
      <c r="H239" s="12"/>
      <c r="I239" s="12"/>
      <c r="J239" s="12"/>
      <c r="K239" s="12"/>
      <c r="L239" s="92">
        <f t="shared" si="37"/>
        <v>0</v>
      </c>
      <c r="M239" s="91">
        <f t="shared" si="38"/>
        <v>0</v>
      </c>
      <c r="N239" s="63">
        <f t="shared" si="44"/>
        <v>0</v>
      </c>
    </row>
    <row r="240" spans="1:14" ht="15.75" thickBot="1" x14ac:dyDescent="0.3">
      <c r="A240" s="13">
        <v>1608</v>
      </c>
      <c r="B240" s="72" t="str">
        <f>IF('Scope Of Work - Budget'!B244="x","x","")</f>
        <v/>
      </c>
      <c r="C240" s="9" t="str">
        <f>IF('Scope Of Work - Budget'!C244&gt;0, 'Scope Of Work - Budget'!C244,"")</f>
        <v>Tub/Shower &amp; Enclosure</v>
      </c>
      <c r="D240" s="12">
        <f>'Scope Of Work - Budget'!D244</f>
        <v>0</v>
      </c>
      <c r="E240" s="12"/>
      <c r="F240" s="12"/>
      <c r="G240" s="12"/>
      <c r="H240" s="12"/>
      <c r="I240" s="12"/>
      <c r="J240" s="12"/>
      <c r="K240" s="12"/>
      <c r="L240" s="92">
        <f t="shared" si="37"/>
        <v>0</v>
      </c>
      <c r="M240" s="91">
        <f t="shared" si="38"/>
        <v>0</v>
      </c>
      <c r="N240" s="63">
        <f t="shared" si="44"/>
        <v>0</v>
      </c>
    </row>
    <row r="241" spans="1:14" ht="15.75" thickBot="1" x14ac:dyDescent="0.3">
      <c r="A241" s="13">
        <v>1609</v>
      </c>
      <c r="B241" s="72" t="str">
        <f>IF('Scope Of Work - Budget'!B245="x","x","")</f>
        <v/>
      </c>
      <c r="C241" s="9" t="str">
        <f>IF('Scope Of Work - Budget'!C245&gt;0, 'Scope Of Work - Budget'!C245,"")</f>
        <v xml:space="preserve">Plumbing Fixtures </v>
      </c>
      <c r="D241" s="12">
        <f>'Scope Of Work - Budget'!D245</f>
        <v>0</v>
      </c>
      <c r="E241" s="12"/>
      <c r="F241" s="12"/>
      <c r="G241" s="12"/>
      <c r="H241" s="12"/>
      <c r="I241" s="12"/>
      <c r="J241" s="12"/>
      <c r="K241" s="12"/>
      <c r="L241" s="92">
        <f t="shared" si="37"/>
        <v>0</v>
      </c>
      <c r="M241" s="91">
        <f t="shared" si="38"/>
        <v>0</v>
      </c>
      <c r="N241" s="63">
        <f t="shared" si="44"/>
        <v>0</v>
      </c>
    </row>
    <row r="242" spans="1:14" ht="15.75" thickBot="1" x14ac:dyDescent="0.3">
      <c r="A242" s="13">
        <v>1610</v>
      </c>
      <c r="B242" s="72" t="str">
        <f>IF('Scope Of Work - Budget'!B246="x","x","")</f>
        <v/>
      </c>
      <c r="C242" s="9" t="str">
        <f>IF('Scope Of Work - Budget'!C246&gt;0, 'Scope Of Work - Budget'!C246,"")</f>
        <v>Plumbing Finish</v>
      </c>
      <c r="D242" s="12">
        <f>'Scope Of Work - Budget'!D246</f>
        <v>0</v>
      </c>
      <c r="E242" s="12"/>
      <c r="F242" s="12"/>
      <c r="G242" s="12"/>
      <c r="H242" s="12"/>
      <c r="I242" s="12"/>
      <c r="J242" s="12"/>
      <c r="K242" s="12"/>
      <c r="L242" s="92">
        <f t="shared" si="37"/>
        <v>0</v>
      </c>
      <c r="M242" s="91">
        <f t="shared" si="38"/>
        <v>0</v>
      </c>
      <c r="N242" s="63">
        <f t="shared" si="44"/>
        <v>0</v>
      </c>
    </row>
    <row r="243" spans="1:14" ht="15.75" thickBot="1" x14ac:dyDescent="0.3">
      <c r="A243" s="13">
        <v>1611</v>
      </c>
      <c r="B243" s="72" t="str">
        <f>IF('Scope Of Work - Budget'!B247="x","x","")</f>
        <v/>
      </c>
      <c r="C243" s="9" t="str">
        <f>IF('Scope Of Work - Budget'!C247&gt;0, 'Scope Of Work - Budget'!C247,"")</f>
        <v>Doors &amp; Trim</v>
      </c>
      <c r="D243" s="12">
        <f>'Scope Of Work - Budget'!D247</f>
        <v>0</v>
      </c>
      <c r="E243" s="12"/>
      <c r="F243" s="12"/>
      <c r="G243" s="12"/>
      <c r="H243" s="12"/>
      <c r="I243" s="12"/>
      <c r="J243" s="12"/>
      <c r="K243" s="12"/>
      <c r="L243" s="92">
        <f t="shared" si="37"/>
        <v>0</v>
      </c>
      <c r="M243" s="91">
        <f t="shared" si="38"/>
        <v>0</v>
      </c>
      <c r="N243" s="63">
        <f t="shared" si="44"/>
        <v>0</v>
      </c>
    </row>
    <row r="244" spans="1:14" ht="15.75" thickBot="1" x14ac:dyDescent="0.3">
      <c r="A244" s="13">
        <v>1612</v>
      </c>
      <c r="B244" s="72" t="str">
        <f>IF('Scope Of Work - Budget'!B248="x","x","")</f>
        <v/>
      </c>
      <c r="C244" s="9" t="str">
        <f>IF('Scope Of Work - Budget'!C248&gt;0, 'Scope Of Work - Budget'!C248,"")</f>
        <v>Electrical Fixtures &amp; Finish</v>
      </c>
      <c r="D244" s="12">
        <f>'Scope Of Work - Budget'!D248</f>
        <v>0</v>
      </c>
      <c r="E244" s="12"/>
      <c r="F244" s="12"/>
      <c r="G244" s="12"/>
      <c r="H244" s="12"/>
      <c r="I244" s="12"/>
      <c r="J244" s="12"/>
      <c r="K244" s="12"/>
      <c r="L244" s="92">
        <f t="shared" si="37"/>
        <v>0</v>
      </c>
      <c r="M244" s="91">
        <f t="shared" si="38"/>
        <v>0</v>
      </c>
      <c r="N244" s="63">
        <f t="shared" si="44"/>
        <v>0</v>
      </c>
    </row>
    <row r="245" spans="1:14" ht="15.75" thickBot="1" x14ac:dyDescent="0.3">
      <c r="A245" s="13">
        <v>1613</v>
      </c>
      <c r="B245" s="72" t="str">
        <f>IF('Scope Of Work - Budget'!B249="x","x","")</f>
        <v/>
      </c>
      <c r="C245" s="9" t="str">
        <f>IF('Scope Of Work - Budget'!C249&gt;0, 'Scope Of Work - Budget'!C249,"")</f>
        <v>Finish Carpentry</v>
      </c>
      <c r="D245" s="12">
        <f>'Scope Of Work - Budget'!D249</f>
        <v>0</v>
      </c>
      <c r="E245" s="12"/>
      <c r="F245" s="12"/>
      <c r="G245" s="12"/>
      <c r="H245" s="12"/>
      <c r="I245" s="12"/>
      <c r="J245" s="12"/>
      <c r="K245" s="12"/>
      <c r="L245" s="92">
        <f t="shared" si="37"/>
        <v>0</v>
      </c>
      <c r="M245" s="91">
        <f t="shared" si="38"/>
        <v>0</v>
      </c>
      <c r="N245" s="63">
        <f t="shared" si="44"/>
        <v>0</v>
      </c>
    </row>
    <row r="246" spans="1:14" ht="15.75" thickBot="1" x14ac:dyDescent="0.3">
      <c r="A246" s="13">
        <v>1614</v>
      </c>
      <c r="B246" s="72" t="str">
        <f>IF('Scope Of Work - Budget'!B250="x","x","")</f>
        <v/>
      </c>
      <c r="C246" s="9" t="str">
        <f>IF('Scope Of Work - Budget'!C250&gt;0, 'Scope Of Work - Budget'!C250,"")</f>
        <v>Hardware &amp; Accessories</v>
      </c>
      <c r="D246" s="12">
        <f>'Scope Of Work - Budget'!D250</f>
        <v>0</v>
      </c>
      <c r="E246" s="12"/>
      <c r="F246" s="12"/>
      <c r="G246" s="12"/>
      <c r="H246" s="12"/>
      <c r="I246" s="12"/>
      <c r="J246" s="12"/>
      <c r="K246" s="12"/>
      <c r="L246" s="92">
        <f t="shared" si="37"/>
        <v>0</v>
      </c>
      <c r="M246" s="91">
        <f t="shared" si="38"/>
        <v>0</v>
      </c>
      <c r="N246" s="63">
        <f t="shared" si="44"/>
        <v>0</v>
      </c>
    </row>
    <row r="247" spans="1:14" ht="15.75" thickBot="1" x14ac:dyDescent="0.3">
      <c r="A247" s="13">
        <v>1615</v>
      </c>
      <c r="B247" s="72" t="str">
        <f>IF('Scope Of Work - Budget'!B251="x","x","")</f>
        <v/>
      </c>
      <c r="C247" s="9" t="str">
        <f>IF('Scope Of Work - Budget'!C251&gt;0, 'Scope Of Work - Budget'!C251,"")</f>
        <v>Flooring</v>
      </c>
      <c r="D247" s="12">
        <f>'Scope Of Work - Budget'!D251</f>
        <v>0</v>
      </c>
      <c r="E247" s="12"/>
      <c r="F247" s="12"/>
      <c r="G247" s="12"/>
      <c r="H247" s="12"/>
      <c r="I247" s="12"/>
      <c r="J247" s="12"/>
      <c r="K247" s="12"/>
      <c r="L247" s="92">
        <f t="shared" si="37"/>
        <v>0</v>
      </c>
      <c r="M247" s="91">
        <f t="shared" si="38"/>
        <v>0</v>
      </c>
      <c r="N247" s="63">
        <f t="shared" si="44"/>
        <v>0</v>
      </c>
    </row>
    <row r="248" spans="1:14" ht="15.75" thickBot="1" x14ac:dyDescent="0.3">
      <c r="A248" s="13">
        <v>1616</v>
      </c>
      <c r="B248" s="72" t="str">
        <f>IF('Scope Of Work - Budget'!B252="x","x","")</f>
        <v/>
      </c>
      <c r="C248" s="9" t="str">
        <f>IF('Scope Of Work - Budget'!C252&gt;0, 'Scope Of Work - Budget'!C252,"")</f>
        <v>Clean Up</v>
      </c>
      <c r="D248" s="12">
        <f>'Scope Of Work - Budget'!D252</f>
        <v>0</v>
      </c>
      <c r="E248" s="12"/>
      <c r="F248" s="12"/>
      <c r="G248" s="12"/>
      <c r="H248" s="12"/>
      <c r="I248" s="12"/>
      <c r="J248" s="12"/>
      <c r="K248" s="12"/>
      <c r="L248" s="92">
        <f t="shared" si="37"/>
        <v>0</v>
      </c>
      <c r="M248" s="91">
        <f t="shared" si="38"/>
        <v>0</v>
      </c>
      <c r="N248" s="63">
        <f t="shared" si="44"/>
        <v>0</v>
      </c>
    </row>
    <row r="249" spans="1:14" ht="15.75" thickBot="1" x14ac:dyDescent="0.3">
      <c r="A249" s="13">
        <v>1617</v>
      </c>
      <c r="B249" s="97" t="str">
        <f>IF('Scope Of Work - Budget'!B253="x","x","")</f>
        <v/>
      </c>
      <c r="C249" s="9" t="str">
        <f>IF('Scope Of Work - Budget'!C253&gt;0, 'Scope Of Work - Budget'!C253,"")</f>
        <v/>
      </c>
      <c r="D249" s="12">
        <f>'Scope Of Work - Budget'!D253</f>
        <v>0</v>
      </c>
      <c r="E249" s="12"/>
      <c r="F249" s="12"/>
      <c r="G249" s="12"/>
      <c r="H249" s="12"/>
      <c r="I249" s="12"/>
      <c r="J249" s="12"/>
      <c r="K249" s="12"/>
      <c r="L249" s="92">
        <f t="shared" si="37"/>
        <v>0</v>
      </c>
      <c r="M249" s="91">
        <f t="shared" si="38"/>
        <v>0</v>
      </c>
      <c r="N249" s="63">
        <f t="shared" si="44"/>
        <v>0</v>
      </c>
    </row>
    <row r="250" spans="1:14" s="11" customFormat="1" ht="15.6" customHeight="1" thickBot="1" x14ac:dyDescent="0.25">
      <c r="A250" s="71"/>
      <c r="B250" s="16" t="str">
        <f>IF('Scope Of Work - Budget'!B236="x","x","")</f>
        <v/>
      </c>
      <c r="C250" s="69" t="s">
        <v>19</v>
      </c>
      <c r="D250" s="67">
        <f>SUM(D233:D249)</f>
        <v>0</v>
      </c>
      <c r="E250" s="67">
        <f t="shared" ref="E250:M250" si="45">SUM(E233:E249)</f>
        <v>0</v>
      </c>
      <c r="F250" s="67">
        <f t="shared" si="45"/>
        <v>0</v>
      </c>
      <c r="G250" s="67">
        <f t="shared" si="45"/>
        <v>0</v>
      </c>
      <c r="H250" s="67">
        <f t="shared" si="45"/>
        <v>0</v>
      </c>
      <c r="I250" s="67">
        <f t="shared" si="45"/>
        <v>0</v>
      </c>
      <c r="J250" s="67">
        <f t="shared" si="45"/>
        <v>0</v>
      </c>
      <c r="K250" s="67">
        <f t="shared" si="45"/>
        <v>0</v>
      </c>
      <c r="L250" s="67">
        <f t="shared" si="45"/>
        <v>0</v>
      </c>
      <c r="M250" s="58">
        <f t="shared" si="45"/>
        <v>0</v>
      </c>
      <c r="N250" s="70">
        <f>IF(M250=0,0,M250/D250)</f>
        <v>0</v>
      </c>
    </row>
    <row r="251" spans="1:14" s="11" customFormat="1" ht="15.6" customHeight="1" thickBot="1" x14ac:dyDescent="0.3">
      <c r="A251" s="15">
        <v>1700</v>
      </c>
      <c r="B251" s="16" t="str">
        <f>IF('Scope Of Work - Budget'!B256="x","x","")</f>
        <v/>
      </c>
      <c r="C251" s="17" t="s">
        <v>95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64"/>
    </row>
    <row r="252" spans="1:14" ht="15.75" thickBot="1" x14ac:dyDescent="0.3">
      <c r="A252" s="13">
        <v>1701</v>
      </c>
      <c r="B252" s="72" t="str">
        <f>IF('Scope Of Work - Budget'!B257="x","x","")</f>
        <v/>
      </c>
      <c r="C252" s="9" t="str">
        <f>IF('Scope Of Work - Budget'!C257&gt;0, 'Scope Of Work - Budget'!C257,"")</f>
        <v>Demo</v>
      </c>
      <c r="D252" s="12">
        <f>'Scope Of Work - Budget'!D257</f>
        <v>0</v>
      </c>
      <c r="E252" s="12"/>
      <c r="F252" s="12"/>
      <c r="G252" s="12"/>
      <c r="H252" s="12"/>
      <c r="I252" s="12"/>
      <c r="J252" s="12"/>
      <c r="K252" s="12"/>
      <c r="L252" s="92">
        <f t="shared" si="37"/>
        <v>0</v>
      </c>
      <c r="M252" s="91">
        <f t="shared" si="38"/>
        <v>0</v>
      </c>
      <c r="N252" s="63">
        <f>IF(M252=0,0,M252/D252)</f>
        <v>0</v>
      </c>
    </row>
    <row r="253" spans="1:14" ht="15.75" thickBot="1" x14ac:dyDescent="0.3">
      <c r="A253" s="13">
        <v>1702</v>
      </c>
      <c r="B253" s="72" t="str">
        <f>IF('Scope Of Work - Budget'!B258="x","x","")</f>
        <v/>
      </c>
      <c r="C253" s="9" t="str">
        <f>IF('Scope Of Work - Budget'!C258&gt;0, 'Scope Of Work - Budget'!C258,"")</f>
        <v>Rough Carpentry</v>
      </c>
      <c r="D253" s="12">
        <f>'Scope Of Work - Budget'!D258</f>
        <v>0</v>
      </c>
      <c r="E253" s="12"/>
      <c r="F253" s="12"/>
      <c r="G253" s="12"/>
      <c r="H253" s="12"/>
      <c r="I253" s="12"/>
      <c r="J253" s="12"/>
      <c r="K253" s="12"/>
      <c r="L253" s="92">
        <f t="shared" si="37"/>
        <v>0</v>
      </c>
      <c r="M253" s="91">
        <f t="shared" si="38"/>
        <v>0</v>
      </c>
      <c r="N253" s="63">
        <f t="shared" ref="N253:N267" si="46">IF(M253=0,0,M253/D253)</f>
        <v>0</v>
      </c>
    </row>
    <row r="254" spans="1:14" ht="15.75" thickBot="1" x14ac:dyDescent="0.3">
      <c r="A254" s="13">
        <v>1703</v>
      </c>
      <c r="B254" s="72" t="str">
        <f>IF('Scope Of Work - Budget'!B259="x","x","")</f>
        <v/>
      </c>
      <c r="C254" s="9" t="str">
        <f>IF('Scope Of Work - Budget'!C259&gt;0, 'Scope Of Work - Budget'!C259,"")</f>
        <v xml:space="preserve">Windows </v>
      </c>
      <c r="D254" s="12">
        <f>'Scope Of Work - Budget'!D259</f>
        <v>0</v>
      </c>
      <c r="E254" s="12"/>
      <c r="F254" s="12"/>
      <c r="G254" s="12"/>
      <c r="H254" s="12"/>
      <c r="I254" s="12"/>
      <c r="J254" s="12"/>
      <c r="K254" s="12"/>
      <c r="L254" s="92">
        <f t="shared" si="37"/>
        <v>0</v>
      </c>
      <c r="M254" s="91">
        <f t="shared" si="38"/>
        <v>0</v>
      </c>
      <c r="N254" s="63">
        <f t="shared" si="46"/>
        <v>0</v>
      </c>
    </row>
    <row r="255" spans="1:14" ht="15.75" thickBot="1" x14ac:dyDescent="0.3">
      <c r="A255" s="13">
        <v>1704</v>
      </c>
      <c r="B255" s="72" t="str">
        <f>IF('Scope Of Work - Budget'!B260="x","x","")</f>
        <v/>
      </c>
      <c r="C255" s="9" t="str">
        <f>IF('Scope Of Work - Budget'!C260&gt;0, 'Scope Of Work - Budget'!C260,"")</f>
        <v>Insulation</v>
      </c>
      <c r="D255" s="12">
        <f>'Scope Of Work - Budget'!D260</f>
        <v>0</v>
      </c>
      <c r="E255" s="12"/>
      <c r="F255" s="12"/>
      <c r="G255" s="12"/>
      <c r="H255" s="12"/>
      <c r="I255" s="12"/>
      <c r="J255" s="12"/>
      <c r="K255" s="12"/>
      <c r="L255" s="92">
        <f t="shared" si="37"/>
        <v>0</v>
      </c>
      <c r="M255" s="91">
        <f t="shared" si="38"/>
        <v>0</v>
      </c>
      <c r="N255" s="63">
        <f t="shared" si="46"/>
        <v>0</v>
      </c>
    </row>
    <row r="256" spans="1:14" ht="15.75" thickBot="1" x14ac:dyDescent="0.3">
      <c r="A256" s="13">
        <v>1705</v>
      </c>
      <c r="B256" s="72" t="str">
        <f>IF('Scope Of Work - Budget'!B261="x","x","")</f>
        <v/>
      </c>
      <c r="C256" s="9" t="str">
        <f>IF('Scope Of Work - Budget'!C261&gt;0, 'Scope Of Work - Budget'!C261,"")</f>
        <v>Drywall</v>
      </c>
      <c r="D256" s="12">
        <f>'Scope Of Work - Budget'!D261</f>
        <v>0</v>
      </c>
      <c r="E256" s="12"/>
      <c r="F256" s="12"/>
      <c r="G256" s="12"/>
      <c r="H256" s="12"/>
      <c r="I256" s="12"/>
      <c r="J256" s="12"/>
      <c r="K256" s="12"/>
      <c r="L256" s="92">
        <f t="shared" si="37"/>
        <v>0</v>
      </c>
      <c r="M256" s="91">
        <f t="shared" si="38"/>
        <v>0</v>
      </c>
      <c r="N256" s="63">
        <f t="shared" si="46"/>
        <v>0</v>
      </c>
    </row>
    <row r="257" spans="1:14" ht="15.75" thickBot="1" x14ac:dyDescent="0.3">
      <c r="A257" s="13">
        <v>1706</v>
      </c>
      <c r="B257" s="72" t="str">
        <f>IF('Scope Of Work - Budget'!B262="x","x","")</f>
        <v/>
      </c>
      <c r="C257" s="9" t="str">
        <f>IF('Scope Of Work - Budget'!C262&gt;0, 'Scope Of Work - Budget'!C262,"")</f>
        <v>Cabinets/Medicine Chest</v>
      </c>
      <c r="D257" s="12">
        <f>'Scope Of Work - Budget'!D262</f>
        <v>0</v>
      </c>
      <c r="E257" s="12"/>
      <c r="F257" s="12"/>
      <c r="G257" s="12"/>
      <c r="H257" s="12"/>
      <c r="I257" s="12"/>
      <c r="J257" s="12"/>
      <c r="K257" s="12"/>
      <c r="L257" s="92">
        <f t="shared" si="37"/>
        <v>0</v>
      </c>
      <c r="M257" s="91">
        <f t="shared" si="38"/>
        <v>0</v>
      </c>
      <c r="N257" s="63">
        <f t="shared" si="46"/>
        <v>0</v>
      </c>
    </row>
    <row r="258" spans="1:14" ht="15.75" thickBot="1" x14ac:dyDescent="0.3">
      <c r="A258" s="13">
        <v>1707</v>
      </c>
      <c r="B258" s="72" t="str">
        <f>IF('Scope Of Work - Budget'!B263="x","x","")</f>
        <v/>
      </c>
      <c r="C258" s="9" t="str">
        <f>IF('Scope Of Work - Budget'!C263&gt;0, 'Scope Of Work - Budget'!C263,"")</f>
        <v>Painting</v>
      </c>
      <c r="D258" s="12">
        <f>'Scope Of Work - Budget'!D263</f>
        <v>0</v>
      </c>
      <c r="E258" s="12"/>
      <c r="F258" s="12"/>
      <c r="G258" s="12"/>
      <c r="H258" s="12"/>
      <c r="I258" s="12"/>
      <c r="J258" s="12"/>
      <c r="K258" s="12"/>
      <c r="L258" s="92">
        <f t="shared" ref="L258:L319" si="47">SUM(E258:K258)</f>
        <v>0</v>
      </c>
      <c r="M258" s="91">
        <f t="shared" ref="M258:M319" si="48">+D258-L258</f>
        <v>0</v>
      </c>
      <c r="N258" s="63">
        <f t="shared" si="46"/>
        <v>0</v>
      </c>
    </row>
    <row r="259" spans="1:14" ht="15.75" thickBot="1" x14ac:dyDescent="0.3">
      <c r="A259" s="13">
        <v>1708</v>
      </c>
      <c r="B259" s="72" t="str">
        <f>IF('Scope Of Work - Budget'!B264="x","x","")</f>
        <v/>
      </c>
      <c r="C259" s="9" t="str">
        <f>IF('Scope Of Work - Budget'!C264&gt;0, 'Scope Of Work - Budget'!C264,"")</f>
        <v>Tub/Shower &amp; Enclosure</v>
      </c>
      <c r="D259" s="12">
        <f>'Scope Of Work - Budget'!D264</f>
        <v>0</v>
      </c>
      <c r="E259" s="12"/>
      <c r="F259" s="12"/>
      <c r="G259" s="12"/>
      <c r="H259" s="12"/>
      <c r="I259" s="12"/>
      <c r="J259" s="12"/>
      <c r="K259" s="12"/>
      <c r="L259" s="92">
        <f t="shared" si="47"/>
        <v>0</v>
      </c>
      <c r="M259" s="91">
        <f t="shared" si="48"/>
        <v>0</v>
      </c>
      <c r="N259" s="63">
        <f t="shared" si="46"/>
        <v>0</v>
      </c>
    </row>
    <row r="260" spans="1:14" ht="15.75" thickBot="1" x14ac:dyDescent="0.3">
      <c r="A260" s="13">
        <v>1709</v>
      </c>
      <c r="B260" s="72" t="str">
        <f>IF('Scope Of Work - Budget'!B265="x","x","")</f>
        <v/>
      </c>
      <c r="C260" s="9" t="str">
        <f>IF('Scope Of Work - Budget'!C265&gt;0, 'Scope Of Work - Budget'!C265,"")</f>
        <v xml:space="preserve">Plumbing Fixtures </v>
      </c>
      <c r="D260" s="12">
        <f>'Scope Of Work - Budget'!D265</f>
        <v>0</v>
      </c>
      <c r="E260" s="12"/>
      <c r="F260" s="12"/>
      <c r="G260" s="12"/>
      <c r="H260" s="12"/>
      <c r="I260" s="12"/>
      <c r="J260" s="12"/>
      <c r="K260" s="12"/>
      <c r="L260" s="92">
        <f t="shared" si="47"/>
        <v>0</v>
      </c>
      <c r="M260" s="91">
        <f t="shared" si="48"/>
        <v>0</v>
      </c>
      <c r="N260" s="63">
        <f t="shared" si="46"/>
        <v>0</v>
      </c>
    </row>
    <row r="261" spans="1:14" ht="15.75" thickBot="1" x14ac:dyDescent="0.3">
      <c r="A261" s="13">
        <v>1710</v>
      </c>
      <c r="B261" s="72" t="str">
        <f>IF('Scope Of Work - Budget'!B266="x","x","")</f>
        <v/>
      </c>
      <c r="C261" s="9" t="str">
        <f>IF('Scope Of Work - Budget'!C266&gt;0, 'Scope Of Work - Budget'!C266,"")</f>
        <v>Plumbing Finish</v>
      </c>
      <c r="D261" s="12">
        <f>'Scope Of Work - Budget'!D266</f>
        <v>0</v>
      </c>
      <c r="E261" s="12"/>
      <c r="F261" s="12"/>
      <c r="G261" s="12"/>
      <c r="H261" s="12"/>
      <c r="I261" s="12"/>
      <c r="J261" s="12"/>
      <c r="K261" s="12"/>
      <c r="L261" s="92">
        <f t="shared" si="47"/>
        <v>0</v>
      </c>
      <c r="M261" s="91">
        <f t="shared" si="48"/>
        <v>0</v>
      </c>
      <c r="N261" s="63">
        <f t="shared" si="46"/>
        <v>0</v>
      </c>
    </row>
    <row r="262" spans="1:14" ht="15.75" thickBot="1" x14ac:dyDescent="0.3">
      <c r="A262" s="13">
        <v>1711</v>
      </c>
      <c r="B262" s="72" t="str">
        <f>IF('Scope Of Work - Budget'!B267="x","x","")</f>
        <v/>
      </c>
      <c r="C262" s="9" t="str">
        <f>IF('Scope Of Work - Budget'!C267&gt;0, 'Scope Of Work - Budget'!C267,"")</f>
        <v>Doors &amp; Trim</v>
      </c>
      <c r="D262" s="12">
        <f>'Scope Of Work - Budget'!D267</f>
        <v>0</v>
      </c>
      <c r="E262" s="12"/>
      <c r="F262" s="12"/>
      <c r="G262" s="12"/>
      <c r="H262" s="12"/>
      <c r="I262" s="12"/>
      <c r="J262" s="12"/>
      <c r="K262" s="12"/>
      <c r="L262" s="92">
        <f t="shared" si="47"/>
        <v>0</v>
      </c>
      <c r="M262" s="91">
        <f t="shared" si="48"/>
        <v>0</v>
      </c>
      <c r="N262" s="63">
        <f t="shared" si="46"/>
        <v>0</v>
      </c>
    </row>
    <row r="263" spans="1:14" ht="15.75" thickBot="1" x14ac:dyDescent="0.3">
      <c r="A263" s="13">
        <v>1712</v>
      </c>
      <c r="B263" s="72" t="str">
        <f>IF('Scope Of Work - Budget'!B268="x","x","")</f>
        <v/>
      </c>
      <c r="C263" s="9" t="str">
        <f>IF('Scope Of Work - Budget'!C268&gt;0, 'Scope Of Work - Budget'!C268,"")</f>
        <v>Electrical Fixtures &amp; Finish</v>
      </c>
      <c r="D263" s="12">
        <f>'Scope Of Work - Budget'!D268</f>
        <v>0</v>
      </c>
      <c r="E263" s="12"/>
      <c r="F263" s="12"/>
      <c r="G263" s="12"/>
      <c r="H263" s="12"/>
      <c r="I263" s="12"/>
      <c r="J263" s="12"/>
      <c r="K263" s="12"/>
      <c r="L263" s="92">
        <f t="shared" si="47"/>
        <v>0</v>
      </c>
      <c r="M263" s="91">
        <f t="shared" si="48"/>
        <v>0</v>
      </c>
      <c r="N263" s="63">
        <f t="shared" si="46"/>
        <v>0</v>
      </c>
    </row>
    <row r="264" spans="1:14" ht="15.75" thickBot="1" x14ac:dyDescent="0.3">
      <c r="A264" s="13">
        <v>1713</v>
      </c>
      <c r="B264" s="72" t="str">
        <f>IF('Scope Of Work - Budget'!B269="x","x","")</f>
        <v/>
      </c>
      <c r="C264" s="9" t="str">
        <f>IF('Scope Of Work - Budget'!C269&gt;0, 'Scope Of Work - Budget'!C269,"")</f>
        <v>Finish Carpentry</v>
      </c>
      <c r="D264" s="12">
        <f>'Scope Of Work - Budget'!D269</f>
        <v>0</v>
      </c>
      <c r="E264" s="12"/>
      <c r="F264" s="12"/>
      <c r="G264" s="12"/>
      <c r="H264" s="12"/>
      <c r="I264" s="12"/>
      <c r="J264" s="12"/>
      <c r="K264" s="12"/>
      <c r="L264" s="92">
        <f t="shared" si="47"/>
        <v>0</v>
      </c>
      <c r="M264" s="91">
        <f t="shared" si="48"/>
        <v>0</v>
      </c>
      <c r="N264" s="63">
        <f t="shared" si="46"/>
        <v>0</v>
      </c>
    </row>
    <row r="265" spans="1:14" ht="15.75" thickBot="1" x14ac:dyDescent="0.3">
      <c r="A265" s="13">
        <v>1714</v>
      </c>
      <c r="B265" s="72" t="str">
        <f>IF('Scope Of Work - Budget'!B270="x","x","")</f>
        <v/>
      </c>
      <c r="C265" s="9" t="str">
        <f>IF('Scope Of Work - Budget'!C270&gt;0, 'Scope Of Work - Budget'!C270,"")</f>
        <v>Hardware &amp; Accessories</v>
      </c>
      <c r="D265" s="12">
        <f>'Scope Of Work - Budget'!D270</f>
        <v>0</v>
      </c>
      <c r="E265" s="12"/>
      <c r="F265" s="12"/>
      <c r="G265" s="12"/>
      <c r="H265" s="12"/>
      <c r="I265" s="12"/>
      <c r="J265" s="12"/>
      <c r="K265" s="12"/>
      <c r="L265" s="92">
        <f t="shared" si="47"/>
        <v>0</v>
      </c>
      <c r="M265" s="91">
        <f t="shared" si="48"/>
        <v>0</v>
      </c>
      <c r="N265" s="63">
        <f t="shared" si="46"/>
        <v>0</v>
      </c>
    </row>
    <row r="266" spans="1:14" ht="15.75" thickBot="1" x14ac:dyDescent="0.3">
      <c r="A266" s="13">
        <v>1715</v>
      </c>
      <c r="B266" s="72" t="str">
        <f>IF('Scope Of Work - Budget'!B271="x","x","")</f>
        <v/>
      </c>
      <c r="C266" s="9" t="str">
        <f>IF('Scope Of Work - Budget'!C271&gt;0, 'Scope Of Work - Budget'!C271,"")</f>
        <v>Flooring</v>
      </c>
      <c r="D266" s="12">
        <f>'Scope Of Work - Budget'!D271</f>
        <v>0</v>
      </c>
      <c r="E266" s="12"/>
      <c r="F266" s="12"/>
      <c r="G266" s="12"/>
      <c r="H266" s="12"/>
      <c r="I266" s="12"/>
      <c r="J266" s="12"/>
      <c r="K266" s="12"/>
      <c r="L266" s="92">
        <f t="shared" si="47"/>
        <v>0</v>
      </c>
      <c r="M266" s="91">
        <f t="shared" si="48"/>
        <v>0</v>
      </c>
      <c r="N266" s="63">
        <f t="shared" si="46"/>
        <v>0</v>
      </c>
    </row>
    <row r="267" spans="1:14" ht="15.75" thickBot="1" x14ac:dyDescent="0.3">
      <c r="A267" s="13">
        <v>1716</v>
      </c>
      <c r="B267" s="97" t="str">
        <f>IF('Scope Of Work - Budget'!B272="x","x","")</f>
        <v/>
      </c>
      <c r="C267" s="9" t="str">
        <f>IF('Scope Of Work - Budget'!C272&gt;0, 'Scope Of Work - Budget'!C272,"")</f>
        <v>Clean Up</v>
      </c>
      <c r="D267" s="12">
        <f>'Scope Of Work - Budget'!D272</f>
        <v>0</v>
      </c>
      <c r="E267" s="12"/>
      <c r="F267" s="12"/>
      <c r="G267" s="12"/>
      <c r="H267" s="12"/>
      <c r="I267" s="12"/>
      <c r="J267" s="12"/>
      <c r="K267" s="12"/>
      <c r="L267" s="92">
        <f t="shared" si="47"/>
        <v>0</v>
      </c>
      <c r="M267" s="91">
        <f t="shared" si="48"/>
        <v>0</v>
      </c>
      <c r="N267" s="63">
        <f t="shared" si="46"/>
        <v>0</v>
      </c>
    </row>
    <row r="268" spans="1:14" s="11" customFormat="1" ht="15.6" customHeight="1" thickBot="1" x14ac:dyDescent="0.25">
      <c r="A268" s="71"/>
      <c r="B268" s="16" t="str">
        <f>IF('Scope Of Work - Budget'!B256="x","x","")</f>
        <v/>
      </c>
      <c r="C268" s="69" t="s">
        <v>19</v>
      </c>
      <c r="D268" s="67">
        <f t="shared" ref="D268:M268" si="49">SUM(D252:D267)</f>
        <v>0</v>
      </c>
      <c r="E268" s="67">
        <f t="shared" si="49"/>
        <v>0</v>
      </c>
      <c r="F268" s="67">
        <f t="shared" si="49"/>
        <v>0</v>
      </c>
      <c r="G268" s="67">
        <f t="shared" si="49"/>
        <v>0</v>
      </c>
      <c r="H268" s="67">
        <f t="shared" si="49"/>
        <v>0</v>
      </c>
      <c r="I268" s="67">
        <f t="shared" si="49"/>
        <v>0</v>
      </c>
      <c r="J268" s="67">
        <f t="shared" si="49"/>
        <v>0</v>
      </c>
      <c r="K268" s="67">
        <f t="shared" si="49"/>
        <v>0</v>
      </c>
      <c r="L268" s="67">
        <f t="shared" si="49"/>
        <v>0</v>
      </c>
      <c r="M268" s="58">
        <f t="shared" si="49"/>
        <v>0</v>
      </c>
      <c r="N268" s="70">
        <f>IF(M268=0,0,M268/D268)</f>
        <v>0</v>
      </c>
    </row>
    <row r="269" spans="1:14" s="11" customFormat="1" ht="15.6" customHeight="1" thickBot="1" x14ac:dyDescent="0.3">
      <c r="A269" s="15">
        <v>1800</v>
      </c>
      <c r="B269" s="16" t="str">
        <f>IF('Scope Of Work - Budget'!B274="x","x","")</f>
        <v/>
      </c>
      <c r="C269" s="17" t="s">
        <v>28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64"/>
    </row>
    <row r="270" spans="1:14" ht="15.75" thickBot="1" x14ac:dyDescent="0.3">
      <c r="A270" s="13">
        <v>1801</v>
      </c>
      <c r="B270" s="72" t="str">
        <f>IF('Scope Of Work - Budget'!B275="x","x","")</f>
        <v/>
      </c>
      <c r="C270" s="9" t="str">
        <f>IF('Scope Of Work - Budget'!C275&gt;0, 'Scope Of Work - Budget'!C275,"")</f>
        <v>Demo</v>
      </c>
      <c r="D270" s="12">
        <f>'Scope Of Work - Budget'!D275</f>
        <v>0</v>
      </c>
      <c r="E270" s="12"/>
      <c r="F270" s="12"/>
      <c r="G270" s="12"/>
      <c r="H270" s="12"/>
      <c r="I270" s="12"/>
      <c r="J270" s="12"/>
      <c r="K270" s="12"/>
      <c r="L270" s="92">
        <f t="shared" si="47"/>
        <v>0</v>
      </c>
      <c r="M270" s="91">
        <f t="shared" si="48"/>
        <v>0</v>
      </c>
      <c r="N270" s="63">
        <f>IF(M270=0,0,M270/D270)</f>
        <v>0</v>
      </c>
    </row>
    <row r="271" spans="1:14" ht="15.75" thickBot="1" x14ac:dyDescent="0.3">
      <c r="A271" s="13">
        <v>1802</v>
      </c>
      <c r="B271" s="72" t="str">
        <f>IF('Scope Of Work - Budget'!B276="x","x","")</f>
        <v/>
      </c>
      <c r="C271" s="9" t="str">
        <f>IF('Scope Of Work - Budget'!C276&gt;0, 'Scope Of Work - Budget'!C276,"")</f>
        <v>Rough Carpentry</v>
      </c>
      <c r="D271" s="12">
        <f>'Scope Of Work - Budget'!D276</f>
        <v>0</v>
      </c>
      <c r="E271" s="12"/>
      <c r="F271" s="12"/>
      <c r="G271" s="12"/>
      <c r="H271" s="12"/>
      <c r="I271" s="12"/>
      <c r="J271" s="12"/>
      <c r="K271" s="12"/>
      <c r="L271" s="92">
        <f t="shared" si="47"/>
        <v>0</v>
      </c>
      <c r="M271" s="91">
        <f t="shared" si="48"/>
        <v>0</v>
      </c>
      <c r="N271" s="63">
        <f t="shared" ref="N271:N286" si="50">IF(M271=0,0,M271/D271)</f>
        <v>0</v>
      </c>
    </row>
    <row r="272" spans="1:14" ht="15.75" thickBot="1" x14ac:dyDescent="0.3">
      <c r="A272" s="13">
        <v>1803</v>
      </c>
      <c r="B272" s="72" t="str">
        <f>IF('Scope Of Work - Budget'!B277="x","x","")</f>
        <v/>
      </c>
      <c r="C272" s="9" t="str">
        <f>IF('Scope Of Work - Budget'!C277&gt;0, 'Scope Of Work - Budget'!C277,"")</f>
        <v xml:space="preserve">Windows </v>
      </c>
      <c r="D272" s="12">
        <f>'Scope Of Work - Budget'!D277</f>
        <v>0</v>
      </c>
      <c r="E272" s="12"/>
      <c r="F272" s="12"/>
      <c r="G272" s="12"/>
      <c r="H272" s="12"/>
      <c r="I272" s="12"/>
      <c r="J272" s="12"/>
      <c r="K272" s="12"/>
      <c r="L272" s="92">
        <f t="shared" si="47"/>
        <v>0</v>
      </c>
      <c r="M272" s="91">
        <f t="shared" si="48"/>
        <v>0</v>
      </c>
      <c r="N272" s="63">
        <f t="shared" si="50"/>
        <v>0</v>
      </c>
    </row>
    <row r="273" spans="1:14" ht="15.75" thickBot="1" x14ac:dyDescent="0.3">
      <c r="A273" s="13">
        <v>1804</v>
      </c>
      <c r="B273" s="72" t="str">
        <f>IF('Scope Of Work - Budget'!B278="x","x","")</f>
        <v/>
      </c>
      <c r="C273" s="9" t="str">
        <f>IF('Scope Of Work - Budget'!C278&gt;0, 'Scope Of Work - Budget'!C278,"")</f>
        <v>Insulation</v>
      </c>
      <c r="D273" s="12">
        <f>'Scope Of Work - Budget'!D278</f>
        <v>0</v>
      </c>
      <c r="E273" s="12"/>
      <c r="F273" s="12"/>
      <c r="G273" s="12"/>
      <c r="H273" s="12"/>
      <c r="I273" s="12"/>
      <c r="J273" s="12"/>
      <c r="K273" s="12"/>
      <c r="L273" s="92">
        <f t="shared" si="47"/>
        <v>0</v>
      </c>
      <c r="M273" s="91">
        <f t="shared" si="48"/>
        <v>0</v>
      </c>
      <c r="N273" s="63">
        <f t="shared" si="50"/>
        <v>0</v>
      </c>
    </row>
    <row r="274" spans="1:14" ht="15.75" thickBot="1" x14ac:dyDescent="0.3">
      <c r="A274" s="13">
        <v>1805</v>
      </c>
      <c r="B274" s="72" t="str">
        <f>IF('Scope Of Work - Budget'!B279="x","x","")</f>
        <v/>
      </c>
      <c r="C274" s="9" t="str">
        <f>IF('Scope Of Work - Budget'!C279&gt;0, 'Scope Of Work - Budget'!C279,"")</f>
        <v>Drywall</v>
      </c>
      <c r="D274" s="12">
        <f>'Scope Of Work - Budget'!D279</f>
        <v>0</v>
      </c>
      <c r="E274" s="12"/>
      <c r="F274" s="12"/>
      <c r="G274" s="12"/>
      <c r="H274" s="12"/>
      <c r="I274" s="12"/>
      <c r="J274" s="12"/>
      <c r="K274" s="12"/>
      <c r="L274" s="92">
        <f t="shared" si="47"/>
        <v>0</v>
      </c>
      <c r="M274" s="91">
        <f t="shared" si="48"/>
        <v>0</v>
      </c>
      <c r="N274" s="63">
        <f t="shared" si="50"/>
        <v>0</v>
      </c>
    </row>
    <row r="275" spans="1:14" ht="15.75" thickBot="1" x14ac:dyDescent="0.3">
      <c r="A275" s="13">
        <v>1806</v>
      </c>
      <c r="B275" s="72" t="str">
        <f>IF('Scope Of Work - Budget'!B280="x","x","")</f>
        <v/>
      </c>
      <c r="C275" s="9" t="str">
        <f>IF('Scope Of Work - Budget'!C280&gt;0, 'Scope Of Work - Budget'!C280,"")</f>
        <v>Cabinets/Medicine Chest</v>
      </c>
      <c r="D275" s="12">
        <f>'Scope Of Work - Budget'!D280</f>
        <v>0</v>
      </c>
      <c r="E275" s="12"/>
      <c r="F275" s="12"/>
      <c r="G275" s="12"/>
      <c r="H275" s="12"/>
      <c r="I275" s="12"/>
      <c r="J275" s="12"/>
      <c r="K275" s="12"/>
      <c r="L275" s="92">
        <f t="shared" si="47"/>
        <v>0</v>
      </c>
      <c r="M275" s="91">
        <f t="shared" si="48"/>
        <v>0</v>
      </c>
      <c r="N275" s="63">
        <f t="shared" si="50"/>
        <v>0</v>
      </c>
    </row>
    <row r="276" spans="1:14" ht="15.75" thickBot="1" x14ac:dyDescent="0.3">
      <c r="A276" s="13">
        <v>1807</v>
      </c>
      <c r="B276" s="72" t="str">
        <f>IF('Scope Of Work - Budget'!B281="x","x","")</f>
        <v/>
      </c>
      <c r="C276" s="9" t="str">
        <f>IF('Scope Of Work - Budget'!C281&gt;0, 'Scope Of Work - Budget'!C281,"")</f>
        <v>Painting</v>
      </c>
      <c r="D276" s="12">
        <f>'Scope Of Work - Budget'!D281</f>
        <v>0</v>
      </c>
      <c r="E276" s="12"/>
      <c r="F276" s="12"/>
      <c r="G276" s="12"/>
      <c r="H276" s="12"/>
      <c r="I276" s="12"/>
      <c r="J276" s="12"/>
      <c r="K276" s="12"/>
      <c r="L276" s="92">
        <f t="shared" si="47"/>
        <v>0</v>
      </c>
      <c r="M276" s="91">
        <f t="shared" si="48"/>
        <v>0</v>
      </c>
      <c r="N276" s="63">
        <f t="shared" si="50"/>
        <v>0</v>
      </c>
    </row>
    <row r="277" spans="1:14" ht="15.75" thickBot="1" x14ac:dyDescent="0.3">
      <c r="A277" s="13">
        <v>1808</v>
      </c>
      <c r="B277" s="72" t="str">
        <f>IF('Scope Of Work - Budget'!B282="x","x","")</f>
        <v/>
      </c>
      <c r="C277" s="9" t="str">
        <f>IF('Scope Of Work - Budget'!C282&gt;0, 'Scope Of Work - Budget'!C282,"")</f>
        <v>Tub/Shower &amp; Enclosure</v>
      </c>
      <c r="D277" s="12">
        <f>'Scope Of Work - Budget'!D282</f>
        <v>0</v>
      </c>
      <c r="E277" s="12"/>
      <c r="F277" s="12"/>
      <c r="G277" s="12"/>
      <c r="H277" s="12"/>
      <c r="I277" s="12"/>
      <c r="J277" s="12"/>
      <c r="K277" s="12"/>
      <c r="L277" s="92">
        <f t="shared" si="47"/>
        <v>0</v>
      </c>
      <c r="M277" s="91">
        <f t="shared" si="48"/>
        <v>0</v>
      </c>
      <c r="N277" s="63">
        <f t="shared" si="50"/>
        <v>0</v>
      </c>
    </row>
    <row r="278" spans="1:14" ht="15.75" thickBot="1" x14ac:dyDescent="0.3">
      <c r="A278" s="13">
        <v>1809</v>
      </c>
      <c r="B278" s="72" t="str">
        <f>IF('Scope Of Work - Budget'!B283="x","x","")</f>
        <v/>
      </c>
      <c r="C278" s="9" t="str">
        <f>IF('Scope Of Work - Budget'!C283&gt;0, 'Scope Of Work - Budget'!C283,"")</f>
        <v xml:space="preserve">Plumbing Fixtures </v>
      </c>
      <c r="D278" s="12">
        <f>'Scope Of Work - Budget'!D283</f>
        <v>0</v>
      </c>
      <c r="E278" s="12"/>
      <c r="F278" s="12"/>
      <c r="G278" s="12"/>
      <c r="H278" s="12"/>
      <c r="I278" s="12"/>
      <c r="J278" s="12"/>
      <c r="K278" s="12"/>
      <c r="L278" s="92">
        <f t="shared" si="47"/>
        <v>0</v>
      </c>
      <c r="M278" s="91">
        <f t="shared" si="48"/>
        <v>0</v>
      </c>
      <c r="N278" s="63">
        <f t="shared" si="50"/>
        <v>0</v>
      </c>
    </row>
    <row r="279" spans="1:14" ht="15.75" thickBot="1" x14ac:dyDescent="0.3">
      <c r="A279" s="13">
        <v>1810</v>
      </c>
      <c r="B279" s="72" t="str">
        <f>IF('Scope Of Work - Budget'!B284="x","x","")</f>
        <v/>
      </c>
      <c r="C279" s="9" t="str">
        <f>IF('Scope Of Work - Budget'!C284&gt;0, 'Scope Of Work - Budget'!C284,"")</f>
        <v>Plumbing Finish</v>
      </c>
      <c r="D279" s="12">
        <f>'Scope Of Work - Budget'!D284</f>
        <v>0</v>
      </c>
      <c r="E279" s="12"/>
      <c r="F279" s="12"/>
      <c r="G279" s="12"/>
      <c r="H279" s="12"/>
      <c r="I279" s="12"/>
      <c r="J279" s="12"/>
      <c r="K279" s="12"/>
      <c r="L279" s="92">
        <f t="shared" si="47"/>
        <v>0</v>
      </c>
      <c r="M279" s="91">
        <f t="shared" si="48"/>
        <v>0</v>
      </c>
      <c r="N279" s="63">
        <f t="shared" si="50"/>
        <v>0</v>
      </c>
    </row>
    <row r="280" spans="1:14" ht="15.75" thickBot="1" x14ac:dyDescent="0.3">
      <c r="A280" s="13">
        <v>1811</v>
      </c>
      <c r="B280" s="72" t="str">
        <f>IF('Scope Of Work - Budget'!B285="x","x","")</f>
        <v/>
      </c>
      <c r="C280" s="9" t="str">
        <f>IF('Scope Of Work - Budget'!C285&gt;0, 'Scope Of Work - Budget'!C285,"")</f>
        <v>Doors &amp; Trim</v>
      </c>
      <c r="D280" s="12">
        <f>'Scope Of Work - Budget'!D285</f>
        <v>0</v>
      </c>
      <c r="E280" s="12"/>
      <c r="F280" s="12"/>
      <c r="G280" s="12"/>
      <c r="H280" s="12"/>
      <c r="I280" s="12"/>
      <c r="J280" s="12"/>
      <c r="K280" s="12"/>
      <c r="L280" s="92">
        <f t="shared" si="47"/>
        <v>0</v>
      </c>
      <c r="M280" s="91">
        <f t="shared" si="48"/>
        <v>0</v>
      </c>
      <c r="N280" s="63">
        <f t="shared" si="50"/>
        <v>0</v>
      </c>
    </row>
    <row r="281" spans="1:14" ht="15.75" thickBot="1" x14ac:dyDescent="0.3">
      <c r="A281" s="13">
        <v>1812</v>
      </c>
      <c r="B281" s="72" t="str">
        <f>IF('Scope Of Work - Budget'!B286="x","x","")</f>
        <v/>
      </c>
      <c r="C281" s="9" t="str">
        <f>IF('Scope Of Work - Budget'!C286&gt;0, 'Scope Of Work - Budget'!C286,"")</f>
        <v>Electrical Fixtures &amp; Finish</v>
      </c>
      <c r="D281" s="12">
        <f>'Scope Of Work - Budget'!D286</f>
        <v>0</v>
      </c>
      <c r="E281" s="12"/>
      <c r="F281" s="12"/>
      <c r="G281" s="12"/>
      <c r="H281" s="12"/>
      <c r="I281" s="12"/>
      <c r="J281" s="12"/>
      <c r="K281" s="12"/>
      <c r="L281" s="92">
        <f t="shared" si="47"/>
        <v>0</v>
      </c>
      <c r="M281" s="91">
        <f t="shared" si="48"/>
        <v>0</v>
      </c>
      <c r="N281" s="63">
        <f t="shared" si="50"/>
        <v>0</v>
      </c>
    </row>
    <row r="282" spans="1:14" ht="15.75" thickBot="1" x14ac:dyDescent="0.3">
      <c r="A282" s="13">
        <v>1813</v>
      </c>
      <c r="B282" s="72" t="str">
        <f>IF('Scope Of Work - Budget'!B287="x","x","")</f>
        <v/>
      </c>
      <c r="C282" s="9" t="str">
        <f>IF('Scope Of Work - Budget'!C287&gt;0, 'Scope Of Work - Budget'!C287,"")</f>
        <v>Finish Carpentry</v>
      </c>
      <c r="D282" s="12">
        <f>'Scope Of Work - Budget'!D287</f>
        <v>0</v>
      </c>
      <c r="E282" s="12"/>
      <c r="F282" s="12"/>
      <c r="G282" s="12"/>
      <c r="H282" s="12"/>
      <c r="I282" s="12"/>
      <c r="J282" s="12"/>
      <c r="K282" s="12"/>
      <c r="L282" s="92">
        <f t="shared" si="47"/>
        <v>0</v>
      </c>
      <c r="M282" s="91">
        <f t="shared" si="48"/>
        <v>0</v>
      </c>
      <c r="N282" s="63">
        <f t="shared" si="50"/>
        <v>0</v>
      </c>
    </row>
    <row r="283" spans="1:14" ht="15.75" thickBot="1" x14ac:dyDescent="0.3">
      <c r="A283" s="13">
        <v>1814</v>
      </c>
      <c r="B283" s="72" t="str">
        <f>IF('Scope Of Work - Budget'!B288="x","x","")</f>
        <v/>
      </c>
      <c r="C283" s="9" t="str">
        <f>IF('Scope Of Work - Budget'!C288&gt;0, 'Scope Of Work - Budget'!C288,"")</f>
        <v>Hardware &amp; Accessories</v>
      </c>
      <c r="D283" s="12">
        <f>'Scope Of Work - Budget'!D288</f>
        <v>0</v>
      </c>
      <c r="E283" s="12"/>
      <c r="F283" s="12"/>
      <c r="G283" s="12"/>
      <c r="H283" s="12"/>
      <c r="I283" s="12"/>
      <c r="J283" s="12"/>
      <c r="K283" s="12"/>
      <c r="L283" s="92">
        <f t="shared" si="47"/>
        <v>0</v>
      </c>
      <c r="M283" s="91">
        <f t="shared" si="48"/>
        <v>0</v>
      </c>
      <c r="N283" s="63">
        <f t="shared" si="50"/>
        <v>0</v>
      </c>
    </row>
    <row r="284" spans="1:14" ht="15.75" thickBot="1" x14ac:dyDescent="0.3">
      <c r="A284" s="13">
        <v>1815</v>
      </c>
      <c r="B284" s="72" t="str">
        <f>IF('Scope Of Work - Budget'!B289="x","x","")</f>
        <v/>
      </c>
      <c r="C284" s="9" t="str">
        <f>IF('Scope Of Work - Budget'!C289&gt;0, 'Scope Of Work - Budget'!C289,"")</f>
        <v>Flooring</v>
      </c>
      <c r="D284" s="12">
        <f>'Scope Of Work - Budget'!D289</f>
        <v>0</v>
      </c>
      <c r="E284" s="12"/>
      <c r="F284" s="12"/>
      <c r="G284" s="12"/>
      <c r="H284" s="12"/>
      <c r="I284" s="12"/>
      <c r="J284" s="12"/>
      <c r="K284" s="12"/>
      <c r="L284" s="92">
        <f t="shared" si="47"/>
        <v>0</v>
      </c>
      <c r="M284" s="91">
        <f t="shared" si="48"/>
        <v>0</v>
      </c>
      <c r="N284" s="63">
        <f t="shared" si="50"/>
        <v>0</v>
      </c>
    </row>
    <row r="285" spans="1:14" ht="15.75" thickBot="1" x14ac:dyDescent="0.3">
      <c r="A285" s="13">
        <v>1816</v>
      </c>
      <c r="B285" s="72" t="str">
        <f>IF('Scope Of Work - Budget'!B290="x","x","")</f>
        <v/>
      </c>
      <c r="C285" s="9" t="str">
        <f>IF('Scope Of Work - Budget'!C290&gt;0, 'Scope Of Work - Budget'!C290,"")</f>
        <v>Clean Up</v>
      </c>
      <c r="D285" s="12">
        <f>'Scope Of Work - Budget'!D290</f>
        <v>0</v>
      </c>
      <c r="E285" s="12"/>
      <c r="F285" s="12"/>
      <c r="G285" s="12"/>
      <c r="H285" s="12"/>
      <c r="I285" s="12"/>
      <c r="J285" s="12"/>
      <c r="K285" s="12"/>
      <c r="L285" s="92">
        <f t="shared" si="47"/>
        <v>0</v>
      </c>
      <c r="M285" s="91">
        <f t="shared" si="48"/>
        <v>0</v>
      </c>
      <c r="N285" s="63">
        <f t="shared" si="50"/>
        <v>0</v>
      </c>
    </row>
    <row r="286" spans="1:14" ht="15.75" thickBot="1" x14ac:dyDescent="0.3">
      <c r="A286" s="13">
        <v>1817</v>
      </c>
      <c r="B286" s="97" t="str">
        <f>IF('Scope Of Work - Budget'!B291="x","x","")</f>
        <v/>
      </c>
      <c r="C286" s="9" t="str">
        <f>IF('Scope Of Work - Budget'!C291&gt;0, 'Scope Of Work - Budget'!C291,"")</f>
        <v/>
      </c>
      <c r="D286" s="12">
        <f>'Scope Of Work - Budget'!D291</f>
        <v>0</v>
      </c>
      <c r="E286" s="12"/>
      <c r="F286" s="12"/>
      <c r="G286" s="12"/>
      <c r="H286" s="12"/>
      <c r="I286" s="12"/>
      <c r="J286" s="12"/>
      <c r="K286" s="12"/>
      <c r="L286" s="92">
        <f t="shared" si="47"/>
        <v>0</v>
      </c>
      <c r="M286" s="91">
        <f t="shared" si="48"/>
        <v>0</v>
      </c>
      <c r="N286" s="63">
        <f t="shared" si="50"/>
        <v>0</v>
      </c>
    </row>
    <row r="287" spans="1:14" s="11" customFormat="1" ht="15.6" customHeight="1" thickBot="1" x14ac:dyDescent="0.25">
      <c r="A287" s="71"/>
      <c r="B287" s="16" t="str">
        <f>IF('Scope Of Work - Budget'!B274="x","x","")</f>
        <v/>
      </c>
      <c r="C287" s="69" t="s">
        <v>19</v>
      </c>
      <c r="D287" s="67">
        <f>SUM(D270:D286)</f>
        <v>0</v>
      </c>
      <c r="E287" s="67">
        <f t="shared" ref="E287:M287" si="51">SUM(E270:E286)</f>
        <v>0</v>
      </c>
      <c r="F287" s="67">
        <f t="shared" si="51"/>
        <v>0</v>
      </c>
      <c r="G287" s="67">
        <f t="shared" si="51"/>
        <v>0</v>
      </c>
      <c r="H287" s="67">
        <f t="shared" si="51"/>
        <v>0</v>
      </c>
      <c r="I287" s="67">
        <f t="shared" si="51"/>
        <v>0</v>
      </c>
      <c r="J287" s="67">
        <f t="shared" si="51"/>
        <v>0</v>
      </c>
      <c r="K287" s="67">
        <f t="shared" si="51"/>
        <v>0</v>
      </c>
      <c r="L287" s="67">
        <f t="shared" si="51"/>
        <v>0</v>
      </c>
      <c r="M287" s="58">
        <f t="shared" si="51"/>
        <v>0</v>
      </c>
      <c r="N287" s="70">
        <f>IF(M287=0,0,M287/D287)</f>
        <v>0</v>
      </c>
    </row>
    <row r="288" spans="1:14" s="11" customFormat="1" ht="15.6" customHeight="1" thickBot="1" x14ac:dyDescent="0.3">
      <c r="A288" s="15">
        <v>1900</v>
      </c>
      <c r="B288" s="16" t="str">
        <f>IF('Scope Of Work - Budget'!B293="x","x","")</f>
        <v/>
      </c>
      <c r="C288" s="17" t="s">
        <v>29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64"/>
    </row>
    <row r="289" spans="1:14" ht="15.75" thickBot="1" x14ac:dyDescent="0.3">
      <c r="A289" s="13">
        <v>1901</v>
      </c>
      <c r="B289" s="72" t="str">
        <f>IF('Scope Of Work - Budget'!B294="x","x","")</f>
        <v/>
      </c>
      <c r="C289" s="9" t="str">
        <f>IF('Scope Of Work - Budget'!C294&gt;0, 'Scope Of Work - Budget'!C294,"")</f>
        <v>Demo</v>
      </c>
      <c r="D289" s="12">
        <f>'Scope Of Work - Budget'!D294</f>
        <v>0</v>
      </c>
      <c r="E289" s="12"/>
      <c r="F289" s="12"/>
      <c r="G289" s="12"/>
      <c r="H289" s="12"/>
      <c r="I289" s="12"/>
      <c r="J289" s="12"/>
      <c r="K289" s="12"/>
      <c r="L289" s="92">
        <f t="shared" si="47"/>
        <v>0</v>
      </c>
      <c r="M289" s="91">
        <f t="shared" si="48"/>
        <v>0</v>
      </c>
      <c r="N289" s="63">
        <f>IF(M289=0,0,M289/D289)</f>
        <v>0</v>
      </c>
    </row>
    <row r="290" spans="1:14" ht="15.75" thickBot="1" x14ac:dyDescent="0.3">
      <c r="A290" s="13">
        <v>1902</v>
      </c>
      <c r="B290" s="72" t="str">
        <f>IF('Scope Of Work - Budget'!B295="x","x","")</f>
        <v/>
      </c>
      <c r="C290" s="9" t="str">
        <f>IF('Scope Of Work - Budget'!C295&gt;0, 'Scope Of Work - Budget'!C295,"")</f>
        <v>Rough Carpentry</v>
      </c>
      <c r="D290" s="12">
        <f>'Scope Of Work - Budget'!D295</f>
        <v>0</v>
      </c>
      <c r="E290" s="12"/>
      <c r="F290" s="12"/>
      <c r="G290" s="12"/>
      <c r="H290" s="12"/>
      <c r="I290" s="12"/>
      <c r="J290" s="12"/>
      <c r="K290" s="12"/>
      <c r="L290" s="92">
        <f t="shared" si="47"/>
        <v>0</v>
      </c>
      <c r="M290" s="91">
        <f t="shared" si="48"/>
        <v>0</v>
      </c>
      <c r="N290" s="63">
        <f t="shared" ref="N290:N300" si="52">IF(M290=0,0,M290/D290)</f>
        <v>0</v>
      </c>
    </row>
    <row r="291" spans="1:14" ht="15.75" thickBot="1" x14ac:dyDescent="0.3">
      <c r="A291" s="13">
        <v>1903</v>
      </c>
      <c r="B291" s="72" t="str">
        <f>IF('Scope Of Work - Budget'!B296="x","x","")</f>
        <v/>
      </c>
      <c r="C291" s="9" t="str">
        <f>IF('Scope Of Work - Budget'!C296&gt;0, 'Scope Of Work - Budget'!C296,"")</f>
        <v xml:space="preserve">Windows </v>
      </c>
      <c r="D291" s="12">
        <f>'Scope Of Work - Budget'!D296</f>
        <v>0</v>
      </c>
      <c r="E291" s="12"/>
      <c r="F291" s="12"/>
      <c r="G291" s="12"/>
      <c r="H291" s="12"/>
      <c r="I291" s="12"/>
      <c r="J291" s="12"/>
      <c r="K291" s="12"/>
      <c r="L291" s="92">
        <f t="shared" si="47"/>
        <v>0</v>
      </c>
      <c r="M291" s="91">
        <f t="shared" si="48"/>
        <v>0</v>
      </c>
      <c r="N291" s="63">
        <f t="shared" si="52"/>
        <v>0</v>
      </c>
    </row>
    <row r="292" spans="1:14" ht="15.75" thickBot="1" x14ac:dyDescent="0.3">
      <c r="A292" s="13">
        <v>1904</v>
      </c>
      <c r="B292" s="72" t="str">
        <f>IF('Scope Of Work - Budget'!B297="x","x","")</f>
        <v/>
      </c>
      <c r="C292" s="9" t="str">
        <f>IF('Scope Of Work - Budget'!C297&gt;0, 'Scope Of Work - Budget'!C297,"")</f>
        <v>Insulation</v>
      </c>
      <c r="D292" s="12">
        <f>'Scope Of Work - Budget'!D297</f>
        <v>0</v>
      </c>
      <c r="E292" s="12"/>
      <c r="F292" s="12"/>
      <c r="G292" s="12"/>
      <c r="H292" s="12"/>
      <c r="I292" s="12"/>
      <c r="J292" s="12"/>
      <c r="K292" s="12"/>
      <c r="L292" s="92">
        <f t="shared" si="47"/>
        <v>0</v>
      </c>
      <c r="M292" s="91">
        <f t="shared" si="48"/>
        <v>0</v>
      </c>
      <c r="N292" s="63">
        <f t="shared" si="52"/>
        <v>0</v>
      </c>
    </row>
    <row r="293" spans="1:14" ht="15.75" thickBot="1" x14ac:dyDescent="0.3">
      <c r="A293" s="13">
        <v>1905</v>
      </c>
      <c r="B293" s="72" t="str">
        <f>IF('Scope Of Work - Budget'!B298="x","x","")</f>
        <v/>
      </c>
      <c r="C293" s="9" t="str">
        <f>IF('Scope Of Work - Budget'!C298&gt;0, 'Scope Of Work - Budget'!C298,"")</f>
        <v>Drywall</v>
      </c>
      <c r="D293" s="12">
        <f>'Scope Of Work - Budget'!D298</f>
        <v>0</v>
      </c>
      <c r="E293" s="12"/>
      <c r="F293" s="12"/>
      <c r="G293" s="12"/>
      <c r="H293" s="12"/>
      <c r="I293" s="12"/>
      <c r="J293" s="12"/>
      <c r="K293" s="12"/>
      <c r="L293" s="92">
        <f t="shared" si="47"/>
        <v>0</v>
      </c>
      <c r="M293" s="91">
        <f t="shared" si="48"/>
        <v>0</v>
      </c>
      <c r="N293" s="63">
        <f t="shared" si="52"/>
        <v>0</v>
      </c>
    </row>
    <row r="294" spans="1:14" ht="15.75" thickBot="1" x14ac:dyDescent="0.3">
      <c r="A294" s="13">
        <v>1906</v>
      </c>
      <c r="B294" s="72" t="str">
        <f>IF('Scope Of Work - Budget'!B299="x","x","")</f>
        <v/>
      </c>
      <c r="C294" s="9" t="str">
        <f>IF('Scope Of Work - Budget'!C299&gt;0, 'Scope Of Work - Budget'!C299,"")</f>
        <v xml:space="preserve">Cabinets </v>
      </c>
      <c r="D294" s="12">
        <f>'Scope Of Work - Budget'!D299</f>
        <v>0</v>
      </c>
      <c r="E294" s="12"/>
      <c r="F294" s="12"/>
      <c r="G294" s="12"/>
      <c r="H294" s="12"/>
      <c r="I294" s="12"/>
      <c r="J294" s="12"/>
      <c r="K294" s="12"/>
      <c r="L294" s="92">
        <f t="shared" si="47"/>
        <v>0</v>
      </c>
      <c r="M294" s="91">
        <f t="shared" si="48"/>
        <v>0</v>
      </c>
      <c r="N294" s="63">
        <f t="shared" si="52"/>
        <v>0</v>
      </c>
    </row>
    <row r="295" spans="1:14" ht="15.75" thickBot="1" x14ac:dyDescent="0.3">
      <c r="A295" s="13">
        <v>1907</v>
      </c>
      <c r="B295" s="72" t="str">
        <f>IF('Scope Of Work - Budget'!B300="x","x","")</f>
        <v/>
      </c>
      <c r="C295" s="9" t="str">
        <f>IF('Scope Of Work - Budget'!C300&gt;0, 'Scope Of Work - Budget'!C300,"")</f>
        <v>Painting</v>
      </c>
      <c r="D295" s="12">
        <f>'Scope Of Work - Budget'!D300</f>
        <v>0</v>
      </c>
      <c r="E295" s="12"/>
      <c r="F295" s="12"/>
      <c r="G295" s="12"/>
      <c r="H295" s="12"/>
      <c r="I295" s="12"/>
      <c r="J295" s="12"/>
      <c r="K295" s="12"/>
      <c r="L295" s="92">
        <f t="shared" si="47"/>
        <v>0</v>
      </c>
      <c r="M295" s="91">
        <f t="shared" si="48"/>
        <v>0</v>
      </c>
      <c r="N295" s="63">
        <f t="shared" si="52"/>
        <v>0</v>
      </c>
    </row>
    <row r="296" spans="1:14" ht="15.75" thickBot="1" x14ac:dyDescent="0.3">
      <c r="A296" s="13">
        <v>1908</v>
      </c>
      <c r="B296" s="72" t="str">
        <f>IF('Scope Of Work - Budget'!B301="x","x","")</f>
        <v/>
      </c>
      <c r="C296" s="9" t="str">
        <f>IF('Scope Of Work - Budget'!C301&gt;0, 'Scope Of Work - Budget'!C301,"")</f>
        <v>Doors &amp; Trim</v>
      </c>
      <c r="D296" s="12">
        <f>'Scope Of Work - Budget'!D301</f>
        <v>0</v>
      </c>
      <c r="E296" s="12"/>
      <c r="F296" s="12"/>
      <c r="G296" s="12"/>
      <c r="H296" s="12"/>
      <c r="I296" s="12"/>
      <c r="J296" s="12"/>
      <c r="K296" s="12"/>
      <c r="L296" s="92">
        <f t="shared" si="47"/>
        <v>0</v>
      </c>
      <c r="M296" s="91">
        <f t="shared" si="48"/>
        <v>0</v>
      </c>
      <c r="N296" s="63">
        <f t="shared" si="52"/>
        <v>0</v>
      </c>
    </row>
    <row r="297" spans="1:14" ht="15.75" thickBot="1" x14ac:dyDescent="0.3">
      <c r="A297" s="13">
        <v>1909</v>
      </c>
      <c r="B297" s="72" t="str">
        <f>IF('Scope Of Work - Budget'!B302="x","x","")</f>
        <v/>
      </c>
      <c r="C297" s="9" t="str">
        <f>IF('Scope Of Work - Budget'!C302&gt;0, 'Scope Of Work - Budget'!C302,"")</f>
        <v>Garage Door</v>
      </c>
      <c r="D297" s="12">
        <f>'Scope Of Work - Budget'!D302</f>
        <v>0</v>
      </c>
      <c r="E297" s="12"/>
      <c r="F297" s="12"/>
      <c r="G297" s="12"/>
      <c r="H297" s="12"/>
      <c r="I297" s="12"/>
      <c r="J297" s="12"/>
      <c r="K297" s="12"/>
      <c r="L297" s="92">
        <f t="shared" si="47"/>
        <v>0</v>
      </c>
      <c r="M297" s="91">
        <f t="shared" si="48"/>
        <v>0</v>
      </c>
      <c r="N297" s="63">
        <f t="shared" si="52"/>
        <v>0</v>
      </c>
    </row>
    <row r="298" spans="1:14" ht="15.75" thickBot="1" x14ac:dyDescent="0.3">
      <c r="A298" s="13">
        <v>1910</v>
      </c>
      <c r="B298" s="72" t="str">
        <f>IF('Scope Of Work - Budget'!B303="x","x","")</f>
        <v/>
      </c>
      <c r="C298" s="9" t="str">
        <f>IF('Scope Of Work - Budget'!C303&gt;0, 'Scope Of Work - Budget'!C303,"")</f>
        <v>Garage Door Opener</v>
      </c>
      <c r="D298" s="12">
        <f>'Scope Of Work - Budget'!D303</f>
        <v>0</v>
      </c>
      <c r="E298" s="12"/>
      <c r="F298" s="12"/>
      <c r="G298" s="12"/>
      <c r="H298" s="12"/>
      <c r="I298" s="12"/>
      <c r="J298" s="12"/>
      <c r="K298" s="12"/>
      <c r="L298" s="92">
        <f t="shared" si="47"/>
        <v>0</v>
      </c>
      <c r="M298" s="91">
        <f t="shared" si="48"/>
        <v>0</v>
      </c>
      <c r="N298" s="63">
        <f t="shared" si="52"/>
        <v>0</v>
      </c>
    </row>
    <row r="299" spans="1:14" ht="15.75" thickBot="1" x14ac:dyDescent="0.3">
      <c r="A299" s="13">
        <v>1911</v>
      </c>
      <c r="B299" s="72" t="str">
        <f>IF('Scope Of Work - Budget'!B304="x","x","")</f>
        <v/>
      </c>
      <c r="C299" s="9" t="str">
        <f>IF('Scope Of Work - Budget'!C304&gt;0, 'Scope Of Work - Budget'!C304,"")</f>
        <v>Flooring</v>
      </c>
      <c r="D299" s="12">
        <f>'Scope Of Work - Budget'!D304</f>
        <v>0</v>
      </c>
      <c r="E299" s="12"/>
      <c r="F299" s="12"/>
      <c r="G299" s="12"/>
      <c r="H299" s="12"/>
      <c r="I299" s="12"/>
      <c r="J299" s="12"/>
      <c r="K299" s="12"/>
      <c r="L299" s="92">
        <f t="shared" si="47"/>
        <v>0</v>
      </c>
      <c r="M299" s="91">
        <f t="shared" si="48"/>
        <v>0</v>
      </c>
      <c r="N299" s="63">
        <f t="shared" si="52"/>
        <v>0</v>
      </c>
    </row>
    <row r="300" spans="1:14" ht="15.75" thickBot="1" x14ac:dyDescent="0.3">
      <c r="A300" s="13">
        <v>1912</v>
      </c>
      <c r="B300" s="97" t="str">
        <f>IF('Scope Of Work - Budget'!B305="x","x","")</f>
        <v/>
      </c>
      <c r="C300" s="9" t="str">
        <f>IF('Scope Of Work - Budget'!C305&gt;0, 'Scope Of Work - Budget'!C305,"")</f>
        <v>Clean Up</v>
      </c>
      <c r="D300" s="12">
        <f>'Scope Of Work - Budget'!D305</f>
        <v>0</v>
      </c>
      <c r="E300" s="12"/>
      <c r="F300" s="12"/>
      <c r="G300" s="12"/>
      <c r="H300" s="12"/>
      <c r="I300" s="12"/>
      <c r="J300" s="12"/>
      <c r="K300" s="12"/>
      <c r="L300" s="92">
        <f t="shared" si="47"/>
        <v>0</v>
      </c>
      <c r="M300" s="91">
        <f t="shared" si="48"/>
        <v>0</v>
      </c>
      <c r="N300" s="63">
        <f t="shared" si="52"/>
        <v>0</v>
      </c>
    </row>
    <row r="301" spans="1:14" s="11" customFormat="1" ht="15.6" customHeight="1" thickBot="1" x14ac:dyDescent="0.25">
      <c r="A301" s="71"/>
      <c r="B301" s="16" t="str">
        <f>IF('Scope Of Work - Budget'!B293="x","x","")</f>
        <v/>
      </c>
      <c r="C301" s="69" t="s">
        <v>19</v>
      </c>
      <c r="D301" s="67">
        <f t="shared" ref="D301:M301" si="53">SUM(D289:D300)</f>
        <v>0</v>
      </c>
      <c r="E301" s="67">
        <f t="shared" si="53"/>
        <v>0</v>
      </c>
      <c r="F301" s="67">
        <f t="shared" si="53"/>
        <v>0</v>
      </c>
      <c r="G301" s="67">
        <f t="shared" si="53"/>
        <v>0</v>
      </c>
      <c r="H301" s="67">
        <f t="shared" si="53"/>
        <v>0</v>
      </c>
      <c r="I301" s="67">
        <f t="shared" si="53"/>
        <v>0</v>
      </c>
      <c r="J301" s="67">
        <f t="shared" si="53"/>
        <v>0</v>
      </c>
      <c r="K301" s="67">
        <f t="shared" si="53"/>
        <v>0</v>
      </c>
      <c r="L301" s="67">
        <f t="shared" si="53"/>
        <v>0</v>
      </c>
      <c r="M301" s="58">
        <f t="shared" si="53"/>
        <v>0</v>
      </c>
      <c r="N301" s="70">
        <f>IF(M301=0,0,M301/D301)</f>
        <v>0</v>
      </c>
    </row>
    <row r="302" spans="1:14" s="11" customFormat="1" ht="15.6" customHeight="1" thickBot="1" x14ac:dyDescent="0.3">
      <c r="A302" s="15">
        <v>2000</v>
      </c>
      <c r="B302" s="16" t="str">
        <f>IF('Scope Of Work - Budget'!B308="x","x","")</f>
        <v/>
      </c>
      <c r="C302" s="17" t="s">
        <v>98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64"/>
    </row>
    <row r="303" spans="1:14" ht="15.75" thickBot="1" x14ac:dyDescent="0.3">
      <c r="A303" s="13">
        <v>2001</v>
      </c>
      <c r="B303" s="72" t="str">
        <f>IF('Scope Of Work - Budget'!B309="x","x","")</f>
        <v/>
      </c>
      <c r="C303" s="9" t="str">
        <f>IF('Scope Of Work - Budget'!C309&gt;0, 'Scope Of Work - Budget'!C309,"")</f>
        <v>Roofing &amp; Facia</v>
      </c>
      <c r="D303" s="12">
        <f>'Scope Of Work - Budget'!D309</f>
        <v>0</v>
      </c>
      <c r="E303" s="12"/>
      <c r="F303" s="12"/>
      <c r="G303" s="12"/>
      <c r="H303" s="12"/>
      <c r="I303" s="12"/>
      <c r="J303" s="12"/>
      <c r="K303" s="12"/>
      <c r="L303" s="92">
        <f t="shared" si="47"/>
        <v>0</v>
      </c>
      <c r="M303" s="91">
        <f t="shared" si="48"/>
        <v>0</v>
      </c>
      <c r="N303" s="63">
        <f>IF(M303=0,0,M303/D303)</f>
        <v>0</v>
      </c>
    </row>
    <row r="304" spans="1:14" ht="15.75" thickBot="1" x14ac:dyDescent="0.3">
      <c r="A304" s="13">
        <v>2002</v>
      </c>
      <c r="B304" s="72" t="str">
        <f>IF('Scope Of Work - Budget'!B310="x","x","")</f>
        <v/>
      </c>
      <c r="C304" s="9" t="str">
        <f>IF('Scope Of Work - Budget'!C310&gt;0, 'Scope Of Work - Budget'!C310,"")</f>
        <v>Truss Repair</v>
      </c>
      <c r="D304" s="12">
        <f>'Scope Of Work - Budget'!D310</f>
        <v>0</v>
      </c>
      <c r="E304" s="12"/>
      <c r="F304" s="12"/>
      <c r="G304" s="12"/>
      <c r="H304" s="12"/>
      <c r="I304" s="12"/>
      <c r="J304" s="12"/>
      <c r="K304" s="12"/>
      <c r="L304" s="92">
        <f t="shared" si="47"/>
        <v>0</v>
      </c>
      <c r="M304" s="91">
        <f t="shared" si="48"/>
        <v>0</v>
      </c>
      <c r="N304" s="63">
        <f t="shared" ref="N304:N322" si="54">IF(M304=0,0,M304/D304)</f>
        <v>0</v>
      </c>
    </row>
    <row r="305" spans="1:14" ht="15.75" thickBot="1" x14ac:dyDescent="0.3">
      <c r="A305" s="13">
        <v>2003</v>
      </c>
      <c r="B305" s="72" t="str">
        <f>IF('Scope Of Work - Budget'!B311="x","x","")</f>
        <v/>
      </c>
      <c r="C305" s="9" t="str">
        <f>IF('Scope Of Work - Budget'!C311&gt;0, 'Scope Of Work - Budget'!C311,"")</f>
        <v>Venting Replacement</v>
      </c>
      <c r="D305" s="12">
        <f>'Scope Of Work - Budget'!D311</f>
        <v>0</v>
      </c>
      <c r="E305" s="12"/>
      <c r="F305" s="12"/>
      <c r="G305" s="12"/>
      <c r="H305" s="12"/>
      <c r="I305" s="12"/>
      <c r="J305" s="12"/>
      <c r="K305" s="12"/>
      <c r="L305" s="92">
        <f t="shared" si="47"/>
        <v>0</v>
      </c>
      <c r="M305" s="91">
        <f t="shared" si="48"/>
        <v>0</v>
      </c>
      <c r="N305" s="63">
        <f t="shared" si="54"/>
        <v>0</v>
      </c>
    </row>
    <row r="306" spans="1:14" ht="15.75" thickBot="1" x14ac:dyDescent="0.3">
      <c r="A306" s="13">
        <v>2004</v>
      </c>
      <c r="B306" s="72" t="str">
        <f>IF('Scope Of Work - Budget'!B312="x","x","")</f>
        <v/>
      </c>
      <c r="C306" s="9" t="str">
        <f>IF('Scope Of Work - Budget'!C312&gt;0, 'Scope Of Work - Budget'!C312,"")</f>
        <v>Painting/Stucco</v>
      </c>
      <c r="D306" s="12">
        <f>'Scope Of Work - Budget'!D312</f>
        <v>0</v>
      </c>
      <c r="E306" s="12"/>
      <c r="F306" s="12"/>
      <c r="G306" s="12"/>
      <c r="H306" s="12"/>
      <c r="I306" s="12"/>
      <c r="J306" s="12"/>
      <c r="K306" s="12"/>
      <c r="L306" s="92">
        <f t="shared" si="47"/>
        <v>0</v>
      </c>
      <c r="M306" s="91">
        <f t="shared" si="48"/>
        <v>0</v>
      </c>
      <c r="N306" s="63">
        <f t="shared" si="54"/>
        <v>0</v>
      </c>
    </row>
    <row r="307" spans="1:14" ht="15.75" thickBot="1" x14ac:dyDescent="0.3">
      <c r="A307" s="13">
        <v>2005</v>
      </c>
      <c r="B307" s="72" t="str">
        <f>IF('Scope Of Work - Budget'!B313="x","x","")</f>
        <v/>
      </c>
      <c r="C307" s="9" t="str">
        <f>IF('Scope Of Work - Budget'!C313&gt;0, 'Scope Of Work - Budget'!C313,"")</f>
        <v>Siding &amp; Trim</v>
      </c>
      <c r="D307" s="12">
        <f>'Scope Of Work - Budget'!D313</f>
        <v>0</v>
      </c>
      <c r="E307" s="12"/>
      <c r="F307" s="12"/>
      <c r="G307" s="12"/>
      <c r="H307" s="12"/>
      <c r="I307" s="12"/>
      <c r="J307" s="12"/>
      <c r="K307" s="12"/>
      <c r="L307" s="92">
        <f t="shared" si="47"/>
        <v>0</v>
      </c>
      <c r="M307" s="91">
        <f t="shared" si="48"/>
        <v>0</v>
      </c>
      <c r="N307" s="63">
        <f t="shared" si="54"/>
        <v>0</v>
      </c>
    </row>
    <row r="308" spans="1:14" ht="15.75" thickBot="1" x14ac:dyDescent="0.3">
      <c r="A308" s="13">
        <v>2006</v>
      </c>
      <c r="B308" s="72" t="str">
        <f>IF('Scope Of Work - Budget'!B314="x","x","")</f>
        <v/>
      </c>
      <c r="C308" s="9" t="str">
        <f>IF('Scope Of Work - Budget'!C314&gt;0, 'Scope Of Work - Budget'!C314,"")</f>
        <v>Decking/Porches</v>
      </c>
      <c r="D308" s="12">
        <f>'Scope Of Work - Budget'!D314</f>
        <v>0</v>
      </c>
      <c r="E308" s="12"/>
      <c r="F308" s="12"/>
      <c r="G308" s="12"/>
      <c r="H308" s="12"/>
      <c r="I308" s="12"/>
      <c r="J308" s="12"/>
      <c r="K308" s="12"/>
      <c r="L308" s="92">
        <f t="shared" si="47"/>
        <v>0</v>
      </c>
      <c r="M308" s="91">
        <f t="shared" si="48"/>
        <v>0</v>
      </c>
      <c r="N308" s="63">
        <f t="shared" si="54"/>
        <v>0</v>
      </c>
    </row>
    <row r="309" spans="1:14" ht="15.75" thickBot="1" x14ac:dyDescent="0.3">
      <c r="A309" s="13">
        <v>2007</v>
      </c>
      <c r="B309" s="72" t="str">
        <f>IF('Scope Of Work - Budget'!B315="x","x","")</f>
        <v/>
      </c>
      <c r="C309" s="9" t="str">
        <f>IF('Scope Of Work - Budget'!C315&gt;0, 'Scope Of Work - Budget'!C315,"")</f>
        <v>Landings/Stairways</v>
      </c>
      <c r="D309" s="12">
        <f>'Scope Of Work - Budget'!D315</f>
        <v>0</v>
      </c>
      <c r="E309" s="12"/>
      <c r="F309" s="12"/>
      <c r="G309" s="12"/>
      <c r="H309" s="12"/>
      <c r="I309" s="12"/>
      <c r="J309" s="12"/>
      <c r="K309" s="12"/>
      <c r="L309" s="92">
        <f t="shared" si="47"/>
        <v>0</v>
      </c>
      <c r="M309" s="91">
        <f t="shared" si="48"/>
        <v>0</v>
      </c>
      <c r="N309" s="63">
        <f t="shared" si="54"/>
        <v>0</v>
      </c>
    </row>
    <row r="310" spans="1:14" ht="15.75" thickBot="1" x14ac:dyDescent="0.3">
      <c r="A310" s="13">
        <v>2008</v>
      </c>
      <c r="B310" s="72" t="str">
        <f>IF('Scope Of Work - Budget'!B316="x","x","")</f>
        <v/>
      </c>
      <c r="C310" s="9" t="str">
        <f>IF('Scope Of Work - Budget'!C316&gt;0, 'Scope Of Work - Budget'!C316,"")</f>
        <v>Gutters/Downspouts</v>
      </c>
      <c r="D310" s="12">
        <f>'Scope Of Work - Budget'!D316</f>
        <v>0</v>
      </c>
      <c r="E310" s="12"/>
      <c r="F310" s="12"/>
      <c r="G310" s="12"/>
      <c r="H310" s="12"/>
      <c r="I310" s="12"/>
      <c r="J310" s="12"/>
      <c r="K310" s="12"/>
      <c r="L310" s="92">
        <f t="shared" si="47"/>
        <v>0</v>
      </c>
      <c r="M310" s="91">
        <f t="shared" si="48"/>
        <v>0</v>
      </c>
      <c r="N310" s="63">
        <f t="shared" si="54"/>
        <v>0</v>
      </c>
    </row>
    <row r="311" spans="1:14" ht="15.75" thickBot="1" x14ac:dyDescent="0.3">
      <c r="A311" s="13">
        <v>2009</v>
      </c>
      <c r="B311" s="72" t="str">
        <f>IF('Scope Of Work - Budget'!B317="x","x","")</f>
        <v/>
      </c>
      <c r="C311" s="9" t="str">
        <f>IF('Scope Of Work - Budget'!C317&gt;0, 'Scope Of Work - Budget'!C317,"")</f>
        <v>Entry Doors</v>
      </c>
      <c r="D311" s="12">
        <f>'Scope Of Work - Budget'!D317</f>
        <v>0</v>
      </c>
      <c r="E311" s="12"/>
      <c r="F311" s="12"/>
      <c r="G311" s="12"/>
      <c r="H311" s="12"/>
      <c r="I311" s="12"/>
      <c r="J311" s="12"/>
      <c r="K311" s="12"/>
      <c r="L311" s="92">
        <f t="shared" si="47"/>
        <v>0</v>
      </c>
      <c r="M311" s="91">
        <f t="shared" si="48"/>
        <v>0</v>
      </c>
      <c r="N311" s="63">
        <f t="shared" si="54"/>
        <v>0</v>
      </c>
    </row>
    <row r="312" spans="1:14" ht="15.75" thickBot="1" x14ac:dyDescent="0.3">
      <c r="A312" s="13">
        <v>2010</v>
      </c>
      <c r="B312" s="72" t="str">
        <f>IF('Scope Of Work - Budget'!B318="x","x","")</f>
        <v/>
      </c>
      <c r="C312" s="9" t="str">
        <f>IF('Scope Of Work - Budget'!C318&gt;0, 'Scope Of Work - Budget'!C318,"")</f>
        <v>Landscaping</v>
      </c>
      <c r="D312" s="12">
        <f>'Scope Of Work - Budget'!D318</f>
        <v>0</v>
      </c>
      <c r="E312" s="12"/>
      <c r="F312" s="12"/>
      <c r="G312" s="12"/>
      <c r="H312" s="12"/>
      <c r="I312" s="12"/>
      <c r="J312" s="12"/>
      <c r="K312" s="12"/>
      <c r="L312" s="92">
        <f t="shared" si="47"/>
        <v>0</v>
      </c>
      <c r="M312" s="91">
        <f t="shared" si="48"/>
        <v>0</v>
      </c>
      <c r="N312" s="63">
        <f t="shared" si="54"/>
        <v>0</v>
      </c>
    </row>
    <row r="313" spans="1:14" ht="15.75" thickBot="1" x14ac:dyDescent="0.3">
      <c r="A313" s="13">
        <v>2011</v>
      </c>
      <c r="B313" s="72" t="str">
        <f>IF('Scope Of Work - Budget'!B319="x","x","")</f>
        <v/>
      </c>
      <c r="C313" s="9" t="str">
        <f>IF('Scope Of Work - Budget'!C319&gt;0, 'Scope Of Work - Budget'!C319,"")</f>
        <v>Patio</v>
      </c>
      <c r="D313" s="12">
        <f>'Scope Of Work - Budget'!D319</f>
        <v>0</v>
      </c>
      <c r="E313" s="12"/>
      <c r="F313" s="12"/>
      <c r="G313" s="12"/>
      <c r="H313" s="12"/>
      <c r="I313" s="12"/>
      <c r="J313" s="12"/>
      <c r="K313" s="12"/>
      <c r="L313" s="92">
        <f t="shared" si="47"/>
        <v>0</v>
      </c>
      <c r="M313" s="91">
        <f t="shared" si="48"/>
        <v>0</v>
      </c>
      <c r="N313" s="63">
        <f t="shared" si="54"/>
        <v>0</v>
      </c>
    </row>
    <row r="314" spans="1:14" ht="15.75" thickBot="1" x14ac:dyDescent="0.3">
      <c r="A314" s="13">
        <v>2012</v>
      </c>
      <c r="B314" s="72" t="str">
        <f>IF('Scope Of Work - Budget'!B320="x","x","")</f>
        <v/>
      </c>
      <c r="C314" s="9" t="str">
        <f>IF('Scope Of Work - Budget'!C320&gt;0, 'Scope Of Work - Budget'!C320,"")</f>
        <v>Flatwork/Walks</v>
      </c>
      <c r="D314" s="12">
        <f>'Scope Of Work - Budget'!D320</f>
        <v>0</v>
      </c>
      <c r="E314" s="12"/>
      <c r="F314" s="12"/>
      <c r="G314" s="12"/>
      <c r="H314" s="12"/>
      <c r="I314" s="12"/>
      <c r="J314" s="12"/>
      <c r="K314" s="12"/>
      <c r="L314" s="92">
        <f t="shared" si="47"/>
        <v>0</v>
      </c>
      <c r="M314" s="91">
        <f t="shared" si="48"/>
        <v>0</v>
      </c>
      <c r="N314" s="63">
        <f t="shared" si="54"/>
        <v>0</v>
      </c>
    </row>
    <row r="315" spans="1:14" s="4" customFormat="1" ht="15.75" thickBot="1" x14ac:dyDescent="0.3">
      <c r="A315" s="13">
        <v>2013</v>
      </c>
      <c r="B315" s="72" t="str">
        <f>IF('Scope Of Work - Budget'!B321="x","x","")</f>
        <v/>
      </c>
      <c r="C315" s="9" t="str">
        <f>IF('Scope Of Work - Budget'!C321&gt;0, 'Scope Of Work - Budget'!C321,"")</f>
        <v>Driveway</v>
      </c>
      <c r="D315" s="12">
        <f>'Scope Of Work - Budget'!D321</f>
        <v>0</v>
      </c>
      <c r="E315" s="12"/>
      <c r="F315" s="12"/>
      <c r="G315" s="12"/>
      <c r="H315" s="12"/>
      <c r="I315" s="12"/>
      <c r="J315" s="12"/>
      <c r="K315" s="12"/>
      <c r="L315" s="92">
        <f t="shared" si="47"/>
        <v>0</v>
      </c>
      <c r="M315" s="91">
        <f t="shared" si="48"/>
        <v>0</v>
      </c>
      <c r="N315" s="63">
        <f t="shared" si="54"/>
        <v>0</v>
      </c>
    </row>
    <row r="316" spans="1:14" s="4" customFormat="1" ht="15.75" thickBot="1" x14ac:dyDescent="0.3">
      <c r="A316" s="13">
        <v>2014</v>
      </c>
      <c r="B316" s="72" t="str">
        <f>IF('Scope Of Work - Budget'!B322="x","x","")</f>
        <v/>
      </c>
      <c r="C316" s="9" t="str">
        <f>IF('Scope Of Work - Budget'!C322&gt;0, 'Scope Of Work - Budget'!C322,"")</f>
        <v>Pool/Spa</v>
      </c>
      <c r="D316" s="12">
        <f>'Scope Of Work - Budget'!D322</f>
        <v>0</v>
      </c>
      <c r="E316" s="12"/>
      <c r="F316" s="12"/>
      <c r="G316" s="12"/>
      <c r="H316" s="12"/>
      <c r="I316" s="12"/>
      <c r="J316" s="12"/>
      <c r="K316" s="12"/>
      <c r="L316" s="92">
        <f t="shared" si="47"/>
        <v>0</v>
      </c>
      <c r="M316" s="91">
        <f t="shared" si="48"/>
        <v>0</v>
      </c>
      <c r="N316" s="63">
        <f t="shared" si="54"/>
        <v>0</v>
      </c>
    </row>
    <row r="317" spans="1:14" s="4" customFormat="1" ht="15.75" thickBot="1" x14ac:dyDescent="0.3">
      <c r="A317" s="13">
        <v>2015</v>
      </c>
      <c r="B317" s="72" t="str">
        <f>IF('Scope Of Work - Budget'!B323="x","x","")</f>
        <v/>
      </c>
      <c r="C317" s="9" t="str">
        <f>IF('Scope Of Work - Budget'!C323&gt;0, 'Scope Of Work - Budget'!C323,"")</f>
        <v>Trash Enclosure</v>
      </c>
      <c r="D317" s="12">
        <f>'Scope Of Work - Budget'!D323</f>
        <v>0</v>
      </c>
      <c r="E317" s="12"/>
      <c r="F317" s="12"/>
      <c r="G317" s="12"/>
      <c r="H317" s="12"/>
      <c r="I317" s="12"/>
      <c r="J317" s="12"/>
      <c r="K317" s="12"/>
      <c r="L317" s="92">
        <f t="shared" si="47"/>
        <v>0</v>
      </c>
      <c r="M317" s="91">
        <f t="shared" si="48"/>
        <v>0</v>
      </c>
      <c r="N317" s="63">
        <f t="shared" si="54"/>
        <v>0</v>
      </c>
    </row>
    <row r="318" spans="1:14" ht="15.75" thickBot="1" x14ac:dyDescent="0.3">
      <c r="A318" s="13">
        <v>2016</v>
      </c>
      <c r="B318" s="72" t="str">
        <f>IF('Scope Of Work - Budget'!B324="x","x","")</f>
        <v/>
      </c>
      <c r="C318" s="9" t="str">
        <f>IF('Scope Of Work - Budget'!C324&gt;0, 'Scope Of Work - Budget'!C324,"")</f>
        <v>Mail Box</v>
      </c>
      <c r="D318" s="12">
        <f>'Scope Of Work - Budget'!D324</f>
        <v>0</v>
      </c>
      <c r="E318" s="12"/>
      <c r="F318" s="12"/>
      <c r="G318" s="12"/>
      <c r="H318" s="12"/>
      <c r="I318" s="12"/>
      <c r="J318" s="12"/>
      <c r="K318" s="12"/>
      <c r="L318" s="92">
        <f t="shared" si="47"/>
        <v>0</v>
      </c>
      <c r="M318" s="91">
        <f t="shared" si="48"/>
        <v>0</v>
      </c>
      <c r="N318" s="63">
        <f t="shared" si="54"/>
        <v>0</v>
      </c>
    </row>
    <row r="319" spans="1:14" s="4" customFormat="1" ht="15.75" thickBot="1" x14ac:dyDescent="0.3">
      <c r="A319" s="13">
        <v>2017</v>
      </c>
      <c r="B319" s="72" t="str">
        <f>IF('Scope Of Work - Budget'!B325="x","x","")</f>
        <v/>
      </c>
      <c r="C319" s="9" t="str">
        <f>IF('Scope Of Work - Budget'!C325&gt;0, 'Scope Of Work - Budget'!C325,"")</f>
        <v>Clean Up</v>
      </c>
      <c r="D319" s="12">
        <f>'Scope Of Work - Budget'!D325</f>
        <v>0</v>
      </c>
      <c r="E319" s="12"/>
      <c r="F319" s="12"/>
      <c r="G319" s="12"/>
      <c r="H319" s="12"/>
      <c r="I319" s="12"/>
      <c r="J319" s="12"/>
      <c r="K319" s="12"/>
      <c r="L319" s="92">
        <f t="shared" si="47"/>
        <v>0</v>
      </c>
      <c r="M319" s="91">
        <f t="shared" si="48"/>
        <v>0</v>
      </c>
      <c r="N319" s="63">
        <f t="shared" si="54"/>
        <v>0</v>
      </c>
    </row>
    <row r="320" spans="1:14" s="4" customFormat="1" ht="15.75" thickBot="1" x14ac:dyDescent="0.3">
      <c r="A320" s="13">
        <v>2018</v>
      </c>
      <c r="B320" s="72" t="str">
        <f>IF('Scope Of Work - Budget'!B326="x","x","")</f>
        <v/>
      </c>
      <c r="C320" s="9" t="str">
        <f>IF('Scope Of Work - Budget'!C326&gt;0, 'Scope Of Work - Budget'!C326,"")</f>
        <v/>
      </c>
      <c r="D320" s="12">
        <f>'Scope Of Work - Budget'!D326</f>
        <v>0</v>
      </c>
      <c r="E320" s="12"/>
      <c r="F320" s="12"/>
      <c r="G320" s="12"/>
      <c r="H320" s="12"/>
      <c r="I320" s="12"/>
      <c r="J320" s="12"/>
      <c r="K320" s="12"/>
      <c r="L320" s="92">
        <f t="shared" ref="L320:L344" si="55">SUM(E320:K320)</f>
        <v>0</v>
      </c>
      <c r="M320" s="91">
        <f t="shared" ref="M320:M344" si="56">+D320-L320</f>
        <v>0</v>
      </c>
      <c r="N320" s="63">
        <f t="shared" si="54"/>
        <v>0</v>
      </c>
    </row>
    <row r="321" spans="1:14" s="4" customFormat="1" ht="15.75" thickBot="1" x14ac:dyDescent="0.3">
      <c r="A321" s="13">
        <v>2019</v>
      </c>
      <c r="B321" s="72" t="str">
        <f>IF('Scope Of Work - Budget'!B327="x","x","")</f>
        <v/>
      </c>
      <c r="C321" s="9" t="str">
        <f>IF('Scope Of Work - Budget'!C327&gt;0, 'Scope Of Work - Budget'!C327,"")</f>
        <v/>
      </c>
      <c r="D321" s="12">
        <f>'Scope Of Work - Budget'!D327</f>
        <v>0</v>
      </c>
      <c r="E321" s="12"/>
      <c r="F321" s="12"/>
      <c r="G321" s="12"/>
      <c r="H321" s="12"/>
      <c r="I321" s="12"/>
      <c r="J321" s="12"/>
      <c r="K321" s="12"/>
      <c r="L321" s="92">
        <f t="shared" si="55"/>
        <v>0</v>
      </c>
      <c r="M321" s="91">
        <f t="shared" si="56"/>
        <v>0</v>
      </c>
      <c r="N321" s="63">
        <f t="shared" si="54"/>
        <v>0</v>
      </c>
    </row>
    <row r="322" spans="1:14" s="4" customFormat="1" ht="15.75" thickBot="1" x14ac:dyDescent="0.3">
      <c r="A322" s="98">
        <v>2020</v>
      </c>
      <c r="B322" s="97" t="str">
        <f>IF('Scope Of Work - Budget'!B328="x","x","")</f>
        <v/>
      </c>
      <c r="C322" s="9" t="str">
        <f>IF('Scope Of Work - Budget'!C328&gt;0, 'Scope Of Work - Budget'!C328,"")</f>
        <v/>
      </c>
      <c r="D322" s="12">
        <f>'Scope Of Work - Budget'!D328</f>
        <v>0</v>
      </c>
      <c r="E322" s="12"/>
      <c r="F322" s="12"/>
      <c r="G322" s="12"/>
      <c r="H322" s="12"/>
      <c r="I322" s="12"/>
      <c r="J322" s="12"/>
      <c r="K322" s="12"/>
      <c r="L322" s="92">
        <f t="shared" si="55"/>
        <v>0</v>
      </c>
      <c r="M322" s="91">
        <f t="shared" si="56"/>
        <v>0</v>
      </c>
      <c r="N322" s="63">
        <f t="shared" si="54"/>
        <v>0</v>
      </c>
    </row>
    <row r="323" spans="1:14" s="11" customFormat="1" ht="15.6" customHeight="1" thickBot="1" x14ac:dyDescent="0.25">
      <c r="A323" s="71"/>
      <c r="B323" s="16" t="str">
        <f>IF('Scope Of Work - Budget'!B308="x","x","")</f>
        <v/>
      </c>
      <c r="C323" s="69" t="s">
        <v>19</v>
      </c>
      <c r="D323" s="67">
        <f>SUM(D303:D322)</f>
        <v>0</v>
      </c>
      <c r="E323" s="67">
        <f t="shared" ref="E323:M323" si="57">SUM(E303:E322)</f>
        <v>0</v>
      </c>
      <c r="F323" s="67">
        <f t="shared" si="57"/>
        <v>0</v>
      </c>
      <c r="G323" s="67">
        <f t="shared" si="57"/>
        <v>0</v>
      </c>
      <c r="H323" s="67">
        <f t="shared" si="57"/>
        <v>0</v>
      </c>
      <c r="I323" s="67">
        <f t="shared" si="57"/>
        <v>0</v>
      </c>
      <c r="J323" s="67">
        <f t="shared" si="57"/>
        <v>0</v>
      </c>
      <c r="K323" s="67">
        <f t="shared" si="57"/>
        <v>0</v>
      </c>
      <c r="L323" s="67">
        <f t="shared" si="57"/>
        <v>0</v>
      </c>
      <c r="M323" s="58">
        <f t="shared" si="57"/>
        <v>0</v>
      </c>
      <c r="N323" s="70">
        <f>IF(M323=0,0,M323/D323)</f>
        <v>0</v>
      </c>
    </row>
    <row r="324" spans="1:14" s="11" customFormat="1" ht="15.6" customHeight="1" thickBot="1" x14ac:dyDescent="0.3">
      <c r="A324" s="15">
        <v>2100</v>
      </c>
      <c r="B324" s="16" t="str">
        <f>IF('Scope Of Work - Budget'!B330="x","x","")</f>
        <v/>
      </c>
      <c r="C324" s="17" t="s">
        <v>113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64"/>
    </row>
    <row r="325" spans="1:14" ht="15.75" thickBot="1" x14ac:dyDescent="0.3">
      <c r="A325" s="13">
        <v>2101</v>
      </c>
      <c r="B325" s="72" t="str">
        <f>IF('Scope Of Work - Budget'!B331="x","x","")</f>
        <v/>
      </c>
      <c r="C325" s="9" t="str">
        <f>IF('Scope Of Work - Budget'!C331&gt;0, 'Scope Of Work - Budget'!C331,"")</f>
        <v/>
      </c>
      <c r="D325" s="12">
        <f>'Scope Of Work - Budget'!D331</f>
        <v>0</v>
      </c>
      <c r="E325" s="12"/>
      <c r="F325" s="12"/>
      <c r="G325" s="12"/>
      <c r="H325" s="12"/>
      <c r="I325" s="12"/>
      <c r="J325" s="12"/>
      <c r="K325" s="12"/>
      <c r="L325" s="92">
        <f t="shared" si="55"/>
        <v>0</v>
      </c>
      <c r="M325" s="91">
        <f t="shared" si="56"/>
        <v>0</v>
      </c>
      <c r="N325" s="63">
        <f>IF(M325=0,0,M325/D325)</f>
        <v>0</v>
      </c>
    </row>
    <row r="326" spans="1:14" ht="15.75" thickBot="1" x14ac:dyDescent="0.3">
      <c r="A326" s="13">
        <v>2102</v>
      </c>
      <c r="B326" s="72" t="str">
        <f>IF('Scope Of Work - Budget'!B332="x","x","")</f>
        <v/>
      </c>
      <c r="C326" s="9" t="str">
        <f>IF('Scope Of Work - Budget'!C332&gt;0, 'Scope Of Work - Budget'!C332,"")</f>
        <v/>
      </c>
      <c r="D326" s="12">
        <f>'Scope Of Work - Budget'!D332</f>
        <v>0</v>
      </c>
      <c r="E326" s="12"/>
      <c r="F326" s="12"/>
      <c r="G326" s="12"/>
      <c r="H326" s="12"/>
      <c r="I326" s="12"/>
      <c r="J326" s="12"/>
      <c r="K326" s="12"/>
      <c r="L326" s="92">
        <f t="shared" si="55"/>
        <v>0</v>
      </c>
      <c r="M326" s="91">
        <f t="shared" si="56"/>
        <v>0</v>
      </c>
      <c r="N326" s="63">
        <f t="shared" ref="N326:N344" si="58">IF(M326=0,0,M326/D326)</f>
        <v>0</v>
      </c>
    </row>
    <row r="327" spans="1:14" ht="15.75" thickBot="1" x14ac:dyDescent="0.3">
      <c r="A327" s="13">
        <v>2103</v>
      </c>
      <c r="B327" s="72" t="str">
        <f>IF('Scope Of Work - Budget'!B333="x","x","")</f>
        <v/>
      </c>
      <c r="C327" s="9" t="str">
        <f>IF('Scope Of Work - Budget'!C333&gt;0, 'Scope Of Work - Budget'!C333,"")</f>
        <v/>
      </c>
      <c r="D327" s="12">
        <f>'Scope Of Work - Budget'!D333</f>
        <v>0</v>
      </c>
      <c r="E327" s="12"/>
      <c r="F327" s="12"/>
      <c r="G327" s="12"/>
      <c r="H327" s="12"/>
      <c r="I327" s="12"/>
      <c r="J327" s="12"/>
      <c r="K327" s="12"/>
      <c r="L327" s="92">
        <f t="shared" si="55"/>
        <v>0</v>
      </c>
      <c r="M327" s="91">
        <f t="shared" si="56"/>
        <v>0</v>
      </c>
      <c r="N327" s="63">
        <f t="shared" si="58"/>
        <v>0</v>
      </c>
    </row>
    <row r="328" spans="1:14" ht="15.75" thickBot="1" x14ac:dyDescent="0.3">
      <c r="A328" s="13">
        <v>2104</v>
      </c>
      <c r="B328" s="72" t="str">
        <f>IF('Scope Of Work - Budget'!B334="x","x","")</f>
        <v/>
      </c>
      <c r="C328" s="9" t="str">
        <f>IF('Scope Of Work - Budget'!C334&gt;0, 'Scope Of Work - Budget'!C334,"")</f>
        <v/>
      </c>
      <c r="D328" s="12">
        <f>'Scope Of Work - Budget'!D334</f>
        <v>0</v>
      </c>
      <c r="E328" s="12"/>
      <c r="F328" s="12"/>
      <c r="G328" s="12"/>
      <c r="H328" s="12"/>
      <c r="I328" s="12"/>
      <c r="J328" s="12"/>
      <c r="K328" s="12"/>
      <c r="L328" s="92">
        <f t="shared" si="55"/>
        <v>0</v>
      </c>
      <c r="M328" s="91">
        <f t="shared" si="56"/>
        <v>0</v>
      </c>
      <c r="N328" s="63">
        <f t="shared" si="58"/>
        <v>0</v>
      </c>
    </row>
    <row r="329" spans="1:14" ht="15.75" thickBot="1" x14ac:dyDescent="0.3">
      <c r="A329" s="13">
        <v>2105</v>
      </c>
      <c r="B329" s="72" t="str">
        <f>IF('Scope Of Work - Budget'!B335="x","x","")</f>
        <v/>
      </c>
      <c r="C329" s="9" t="str">
        <f>IF('Scope Of Work - Budget'!C335&gt;0, 'Scope Of Work - Budget'!C335,"")</f>
        <v/>
      </c>
      <c r="D329" s="12">
        <f>'Scope Of Work - Budget'!D335</f>
        <v>0</v>
      </c>
      <c r="E329" s="12"/>
      <c r="F329" s="12"/>
      <c r="G329" s="12"/>
      <c r="H329" s="12"/>
      <c r="I329" s="12"/>
      <c r="J329" s="12"/>
      <c r="K329" s="12"/>
      <c r="L329" s="92">
        <f t="shared" si="55"/>
        <v>0</v>
      </c>
      <c r="M329" s="91">
        <f t="shared" si="56"/>
        <v>0</v>
      </c>
      <c r="N329" s="63">
        <f t="shared" si="58"/>
        <v>0</v>
      </c>
    </row>
    <row r="330" spans="1:14" ht="15.75" thickBot="1" x14ac:dyDescent="0.3">
      <c r="A330" s="13">
        <v>2106</v>
      </c>
      <c r="B330" s="72" t="str">
        <f>IF('Scope Of Work - Budget'!B336="x","x","")</f>
        <v/>
      </c>
      <c r="C330" s="9" t="str">
        <f>IF('Scope Of Work - Budget'!C336&gt;0, 'Scope Of Work - Budget'!C336,"")</f>
        <v/>
      </c>
      <c r="D330" s="12">
        <f>'Scope Of Work - Budget'!D336</f>
        <v>0</v>
      </c>
      <c r="E330" s="12"/>
      <c r="F330" s="12"/>
      <c r="G330" s="12"/>
      <c r="H330" s="12"/>
      <c r="I330" s="12"/>
      <c r="J330" s="12"/>
      <c r="K330" s="12"/>
      <c r="L330" s="92">
        <f t="shared" si="55"/>
        <v>0</v>
      </c>
      <c r="M330" s="91">
        <f t="shared" si="56"/>
        <v>0</v>
      </c>
      <c r="N330" s="63">
        <f t="shared" si="58"/>
        <v>0</v>
      </c>
    </row>
    <row r="331" spans="1:14" ht="15.75" thickBot="1" x14ac:dyDescent="0.3">
      <c r="A331" s="13">
        <v>2107</v>
      </c>
      <c r="B331" s="72" t="str">
        <f>IF('Scope Of Work - Budget'!B337="x","x","")</f>
        <v/>
      </c>
      <c r="C331" s="9" t="str">
        <f>IF('Scope Of Work - Budget'!C337&gt;0, 'Scope Of Work - Budget'!C337,"")</f>
        <v/>
      </c>
      <c r="D331" s="12">
        <f>'Scope Of Work - Budget'!D337</f>
        <v>0</v>
      </c>
      <c r="E331" s="12"/>
      <c r="F331" s="12"/>
      <c r="G331" s="12"/>
      <c r="H331" s="12"/>
      <c r="I331" s="12"/>
      <c r="J331" s="12"/>
      <c r="K331" s="12"/>
      <c r="L331" s="92">
        <f t="shared" si="55"/>
        <v>0</v>
      </c>
      <c r="M331" s="91">
        <f t="shared" si="56"/>
        <v>0</v>
      </c>
      <c r="N331" s="63">
        <f t="shared" si="58"/>
        <v>0</v>
      </c>
    </row>
    <row r="332" spans="1:14" ht="15.75" thickBot="1" x14ac:dyDescent="0.3">
      <c r="A332" s="13">
        <v>2108</v>
      </c>
      <c r="B332" s="72" t="str">
        <f>IF('Scope Of Work - Budget'!B338="x","x","")</f>
        <v/>
      </c>
      <c r="C332" s="9" t="str">
        <f>IF('Scope Of Work - Budget'!C338&gt;0, 'Scope Of Work - Budget'!C338,"")</f>
        <v/>
      </c>
      <c r="D332" s="12">
        <f>'Scope Of Work - Budget'!D338</f>
        <v>0</v>
      </c>
      <c r="E332" s="12"/>
      <c r="F332" s="12"/>
      <c r="G332" s="12"/>
      <c r="H332" s="12"/>
      <c r="I332" s="12"/>
      <c r="J332" s="12"/>
      <c r="K332" s="12"/>
      <c r="L332" s="92">
        <f t="shared" si="55"/>
        <v>0</v>
      </c>
      <c r="M332" s="91">
        <f t="shared" si="56"/>
        <v>0</v>
      </c>
      <c r="N332" s="63">
        <f t="shared" si="58"/>
        <v>0</v>
      </c>
    </row>
    <row r="333" spans="1:14" ht="15.75" thickBot="1" x14ac:dyDescent="0.3">
      <c r="A333" s="13">
        <v>2109</v>
      </c>
      <c r="B333" s="72" t="str">
        <f>IF('Scope Of Work - Budget'!B339="x","x","")</f>
        <v/>
      </c>
      <c r="C333" s="9" t="str">
        <f>IF('Scope Of Work - Budget'!C339&gt;0, 'Scope Of Work - Budget'!C339,"")</f>
        <v/>
      </c>
      <c r="D333" s="12">
        <f>'Scope Of Work - Budget'!D339</f>
        <v>0</v>
      </c>
      <c r="E333" s="12"/>
      <c r="F333" s="12"/>
      <c r="G333" s="12"/>
      <c r="H333" s="12"/>
      <c r="I333" s="12"/>
      <c r="J333" s="12"/>
      <c r="K333" s="12"/>
      <c r="L333" s="92">
        <f t="shared" si="55"/>
        <v>0</v>
      </c>
      <c r="M333" s="91">
        <f t="shared" si="56"/>
        <v>0</v>
      </c>
      <c r="N333" s="63">
        <f t="shared" si="58"/>
        <v>0</v>
      </c>
    </row>
    <row r="334" spans="1:14" ht="15.75" thickBot="1" x14ac:dyDescent="0.3">
      <c r="A334" s="13">
        <v>2110</v>
      </c>
      <c r="B334" s="72" t="str">
        <f>IF('Scope Of Work - Budget'!B340="x","x","")</f>
        <v/>
      </c>
      <c r="C334" s="9" t="str">
        <f>IF('Scope Of Work - Budget'!C340&gt;0, 'Scope Of Work - Budget'!C340,"")</f>
        <v/>
      </c>
      <c r="D334" s="12">
        <f>'Scope Of Work - Budget'!D340</f>
        <v>0</v>
      </c>
      <c r="E334" s="12"/>
      <c r="F334" s="12"/>
      <c r="G334" s="12"/>
      <c r="H334" s="12"/>
      <c r="I334" s="12"/>
      <c r="J334" s="12"/>
      <c r="K334" s="12"/>
      <c r="L334" s="92">
        <f t="shared" si="55"/>
        <v>0</v>
      </c>
      <c r="M334" s="91">
        <f t="shared" si="56"/>
        <v>0</v>
      </c>
      <c r="N334" s="63">
        <f t="shared" si="58"/>
        <v>0</v>
      </c>
    </row>
    <row r="335" spans="1:14" ht="15.75" thickBot="1" x14ac:dyDescent="0.3">
      <c r="A335" s="13">
        <v>2111</v>
      </c>
      <c r="B335" s="72" t="str">
        <f>IF('Scope Of Work - Budget'!B341="x","x","")</f>
        <v/>
      </c>
      <c r="C335" s="9" t="str">
        <f>IF('Scope Of Work - Budget'!C341&gt;0, 'Scope Of Work - Budget'!C341,"")</f>
        <v/>
      </c>
      <c r="D335" s="12">
        <f>'Scope Of Work - Budget'!D341</f>
        <v>0</v>
      </c>
      <c r="E335" s="12"/>
      <c r="F335" s="12"/>
      <c r="G335" s="12"/>
      <c r="H335" s="12"/>
      <c r="I335" s="12"/>
      <c r="J335" s="12"/>
      <c r="K335" s="12"/>
      <c r="L335" s="92">
        <f t="shared" si="55"/>
        <v>0</v>
      </c>
      <c r="M335" s="91">
        <f t="shared" si="56"/>
        <v>0</v>
      </c>
      <c r="N335" s="63">
        <f t="shared" si="58"/>
        <v>0</v>
      </c>
    </row>
    <row r="336" spans="1:14" ht="15.75" thickBot="1" x14ac:dyDescent="0.3">
      <c r="A336" s="13">
        <v>2112</v>
      </c>
      <c r="B336" s="72" t="str">
        <f>IF('Scope Of Work - Budget'!B342="x","x","")</f>
        <v/>
      </c>
      <c r="C336" s="9" t="str">
        <f>IF('Scope Of Work - Budget'!C342&gt;0, 'Scope Of Work - Budget'!C342,"")</f>
        <v/>
      </c>
      <c r="D336" s="12">
        <f>'Scope Of Work - Budget'!D342</f>
        <v>0</v>
      </c>
      <c r="E336" s="12"/>
      <c r="F336" s="12"/>
      <c r="G336" s="12"/>
      <c r="H336" s="12"/>
      <c r="I336" s="12"/>
      <c r="J336" s="12"/>
      <c r="K336" s="12"/>
      <c r="L336" s="92">
        <f t="shared" si="55"/>
        <v>0</v>
      </c>
      <c r="M336" s="91">
        <f t="shared" si="56"/>
        <v>0</v>
      </c>
      <c r="N336" s="63">
        <f t="shared" si="58"/>
        <v>0</v>
      </c>
    </row>
    <row r="337" spans="1:14" s="4" customFormat="1" ht="15.75" thickBot="1" x14ac:dyDescent="0.3">
      <c r="A337" s="13">
        <v>2113</v>
      </c>
      <c r="B337" s="72" t="str">
        <f>IF('Scope Of Work - Budget'!B343="x","x","")</f>
        <v/>
      </c>
      <c r="C337" s="9" t="str">
        <f>IF('Scope Of Work - Budget'!C343&gt;0, 'Scope Of Work - Budget'!C343,"")</f>
        <v/>
      </c>
      <c r="D337" s="12">
        <f>'Scope Of Work - Budget'!D343</f>
        <v>0</v>
      </c>
      <c r="E337" s="12"/>
      <c r="F337" s="12"/>
      <c r="G337" s="12"/>
      <c r="H337" s="12"/>
      <c r="I337" s="12"/>
      <c r="J337" s="12"/>
      <c r="K337" s="12"/>
      <c r="L337" s="92">
        <f t="shared" si="55"/>
        <v>0</v>
      </c>
      <c r="M337" s="91">
        <f t="shared" si="56"/>
        <v>0</v>
      </c>
      <c r="N337" s="63">
        <f t="shared" si="58"/>
        <v>0</v>
      </c>
    </row>
    <row r="338" spans="1:14" s="4" customFormat="1" ht="15.75" thickBot="1" x14ac:dyDescent="0.3">
      <c r="A338" s="13">
        <v>2114</v>
      </c>
      <c r="B338" s="72" t="str">
        <f>IF('Scope Of Work - Budget'!B344="x","x","")</f>
        <v/>
      </c>
      <c r="C338" s="9" t="str">
        <f>IF('Scope Of Work - Budget'!C344&gt;0, 'Scope Of Work - Budget'!C344,"")</f>
        <v/>
      </c>
      <c r="D338" s="12">
        <f>'Scope Of Work - Budget'!D344</f>
        <v>0</v>
      </c>
      <c r="E338" s="12"/>
      <c r="F338" s="12"/>
      <c r="G338" s="12"/>
      <c r="H338" s="12"/>
      <c r="I338" s="12"/>
      <c r="J338" s="12"/>
      <c r="K338" s="12"/>
      <c r="L338" s="92">
        <f t="shared" si="55"/>
        <v>0</v>
      </c>
      <c r="M338" s="91">
        <f t="shared" si="56"/>
        <v>0</v>
      </c>
      <c r="N338" s="63">
        <f t="shared" si="58"/>
        <v>0</v>
      </c>
    </row>
    <row r="339" spans="1:14" s="4" customFormat="1" ht="15.75" thickBot="1" x14ac:dyDescent="0.3">
      <c r="A339" s="13">
        <v>2115</v>
      </c>
      <c r="B339" s="72" t="str">
        <f>IF('Scope Of Work - Budget'!B345="x","x","")</f>
        <v/>
      </c>
      <c r="C339" s="9" t="str">
        <f>IF('Scope Of Work - Budget'!C345&gt;0, 'Scope Of Work - Budget'!C345,"")</f>
        <v/>
      </c>
      <c r="D339" s="12">
        <f>'Scope Of Work - Budget'!D345</f>
        <v>0</v>
      </c>
      <c r="E339" s="12"/>
      <c r="F339" s="12"/>
      <c r="G339" s="12"/>
      <c r="H339" s="12"/>
      <c r="I339" s="12"/>
      <c r="J339" s="12"/>
      <c r="K339" s="12"/>
      <c r="L339" s="92">
        <f t="shared" si="55"/>
        <v>0</v>
      </c>
      <c r="M339" s="91">
        <f t="shared" si="56"/>
        <v>0</v>
      </c>
      <c r="N339" s="63">
        <f t="shared" si="58"/>
        <v>0</v>
      </c>
    </row>
    <row r="340" spans="1:14" ht="15.75" thickBot="1" x14ac:dyDescent="0.3">
      <c r="A340" s="13">
        <v>2116</v>
      </c>
      <c r="B340" s="72" t="str">
        <f>IF('Scope Of Work - Budget'!B346="x","x","")</f>
        <v/>
      </c>
      <c r="C340" s="9" t="str">
        <f>IF('Scope Of Work - Budget'!C346&gt;0, 'Scope Of Work - Budget'!C346,"")</f>
        <v/>
      </c>
      <c r="D340" s="12">
        <f>'Scope Of Work - Budget'!D346</f>
        <v>0</v>
      </c>
      <c r="E340" s="12"/>
      <c r="F340" s="12"/>
      <c r="G340" s="12"/>
      <c r="H340" s="12"/>
      <c r="I340" s="12"/>
      <c r="J340" s="12"/>
      <c r="K340" s="12"/>
      <c r="L340" s="92">
        <f t="shared" si="55"/>
        <v>0</v>
      </c>
      <c r="M340" s="91">
        <f t="shared" si="56"/>
        <v>0</v>
      </c>
      <c r="N340" s="63">
        <f t="shared" si="58"/>
        <v>0</v>
      </c>
    </row>
    <row r="341" spans="1:14" s="4" customFormat="1" ht="15.75" thickBot="1" x14ac:dyDescent="0.3">
      <c r="A341" s="13">
        <v>2117</v>
      </c>
      <c r="B341" s="72" t="str">
        <f>IF('Scope Of Work - Budget'!B347="x","x","")</f>
        <v/>
      </c>
      <c r="C341" s="9" t="str">
        <f>IF('Scope Of Work - Budget'!C347&gt;0, 'Scope Of Work - Budget'!C347,"")</f>
        <v/>
      </c>
      <c r="D341" s="12">
        <f>'Scope Of Work - Budget'!D347</f>
        <v>0</v>
      </c>
      <c r="E341" s="12"/>
      <c r="F341" s="12"/>
      <c r="G341" s="12"/>
      <c r="H341" s="12"/>
      <c r="I341" s="12"/>
      <c r="J341" s="12"/>
      <c r="K341" s="12"/>
      <c r="L341" s="92">
        <f t="shared" si="55"/>
        <v>0</v>
      </c>
      <c r="M341" s="91">
        <f t="shared" si="56"/>
        <v>0</v>
      </c>
      <c r="N341" s="63">
        <f t="shared" si="58"/>
        <v>0</v>
      </c>
    </row>
    <row r="342" spans="1:14" s="4" customFormat="1" ht="15.75" thickBot="1" x14ac:dyDescent="0.3">
      <c r="A342" s="13">
        <v>2118</v>
      </c>
      <c r="B342" s="72" t="str">
        <f>IF('Scope Of Work - Budget'!B348="x","x","")</f>
        <v/>
      </c>
      <c r="C342" s="9" t="str">
        <f>IF('Scope Of Work - Budget'!C348&gt;0, 'Scope Of Work - Budget'!C348,"")</f>
        <v/>
      </c>
      <c r="D342" s="12">
        <f>'Scope Of Work - Budget'!D348</f>
        <v>0</v>
      </c>
      <c r="E342" s="12"/>
      <c r="F342" s="12"/>
      <c r="G342" s="12"/>
      <c r="H342" s="12"/>
      <c r="I342" s="12"/>
      <c r="J342" s="12"/>
      <c r="K342" s="12"/>
      <c r="L342" s="92">
        <f t="shared" si="55"/>
        <v>0</v>
      </c>
      <c r="M342" s="91">
        <f t="shared" si="56"/>
        <v>0</v>
      </c>
      <c r="N342" s="63">
        <f t="shared" si="58"/>
        <v>0</v>
      </c>
    </row>
    <row r="343" spans="1:14" s="4" customFormat="1" ht="15.75" thickBot="1" x14ac:dyDescent="0.3">
      <c r="A343" s="13">
        <v>2119</v>
      </c>
      <c r="B343" s="72" t="str">
        <f>IF('Scope Of Work - Budget'!B349="x","x","")</f>
        <v/>
      </c>
      <c r="C343" s="9" t="str">
        <f>IF('Scope Of Work - Budget'!C349&gt;0, 'Scope Of Work - Budget'!C349,"")</f>
        <v/>
      </c>
      <c r="D343" s="12">
        <f>'Scope Of Work - Budget'!D349</f>
        <v>0</v>
      </c>
      <c r="E343" s="12"/>
      <c r="F343" s="12"/>
      <c r="G343" s="12"/>
      <c r="H343" s="12"/>
      <c r="I343" s="12"/>
      <c r="J343" s="12"/>
      <c r="K343" s="12"/>
      <c r="L343" s="92">
        <f t="shared" si="55"/>
        <v>0</v>
      </c>
      <c r="M343" s="91">
        <f t="shared" si="56"/>
        <v>0</v>
      </c>
      <c r="N343" s="63">
        <f t="shared" si="58"/>
        <v>0</v>
      </c>
    </row>
    <row r="344" spans="1:14" s="4" customFormat="1" ht="15.75" thickBot="1" x14ac:dyDescent="0.3">
      <c r="A344" s="13">
        <v>2120</v>
      </c>
      <c r="B344" s="97" t="str">
        <f>IF('Scope Of Work - Budget'!B350="x","x","")</f>
        <v/>
      </c>
      <c r="C344" s="9" t="str">
        <f>IF('Scope Of Work - Budget'!C350&gt;0, 'Scope Of Work - Budget'!C350,"")</f>
        <v/>
      </c>
      <c r="D344" s="12">
        <f>'Scope Of Work - Budget'!D350</f>
        <v>0</v>
      </c>
      <c r="E344" s="12"/>
      <c r="F344" s="12"/>
      <c r="G344" s="12"/>
      <c r="H344" s="12"/>
      <c r="I344" s="12"/>
      <c r="J344" s="12"/>
      <c r="K344" s="12"/>
      <c r="L344" s="92">
        <f t="shared" si="55"/>
        <v>0</v>
      </c>
      <c r="M344" s="91">
        <f t="shared" si="56"/>
        <v>0</v>
      </c>
      <c r="N344" s="63">
        <f t="shared" si="58"/>
        <v>0</v>
      </c>
    </row>
    <row r="345" spans="1:14" s="11" customFormat="1" ht="15.6" customHeight="1" thickBot="1" x14ac:dyDescent="0.25">
      <c r="A345" s="71"/>
      <c r="B345" s="16" t="str">
        <f>IF('Scope Of Work - Budget'!B330="x","x","")</f>
        <v/>
      </c>
      <c r="C345" s="69" t="s">
        <v>19</v>
      </c>
      <c r="D345" s="67">
        <f>SUM(D325:D344)</f>
        <v>0</v>
      </c>
      <c r="E345" s="67">
        <f t="shared" ref="E345:M345" si="59">SUM(E325:E344)</f>
        <v>0</v>
      </c>
      <c r="F345" s="67">
        <f t="shared" si="59"/>
        <v>0</v>
      </c>
      <c r="G345" s="67">
        <f t="shared" si="59"/>
        <v>0</v>
      </c>
      <c r="H345" s="67">
        <f t="shared" si="59"/>
        <v>0</v>
      </c>
      <c r="I345" s="67">
        <f t="shared" si="59"/>
        <v>0</v>
      </c>
      <c r="J345" s="67">
        <f t="shared" si="59"/>
        <v>0</v>
      </c>
      <c r="K345" s="67">
        <f t="shared" si="59"/>
        <v>0</v>
      </c>
      <c r="L345" s="67">
        <f t="shared" si="59"/>
        <v>0</v>
      </c>
      <c r="M345" s="58">
        <f t="shared" si="59"/>
        <v>0</v>
      </c>
      <c r="N345" s="70">
        <f>IF(M345=0,0,M345/D345)</f>
        <v>0</v>
      </c>
    </row>
    <row r="346" spans="1:14" ht="15.75" thickBot="1" x14ac:dyDescent="0.3">
      <c r="A346" s="39"/>
      <c r="B346" s="6" t="str">
        <f>IF(COUNTIF(B2:B345,"x"),"x","")</f>
        <v/>
      </c>
      <c r="C346" s="4"/>
      <c r="D346" s="12"/>
      <c r="E346" s="12"/>
      <c r="F346" s="12"/>
      <c r="G346" s="12"/>
      <c r="H346" s="12"/>
      <c r="I346" s="12"/>
      <c r="J346" s="12"/>
      <c r="K346" s="12"/>
      <c r="L346" s="9"/>
      <c r="M346" s="34"/>
      <c r="N346" s="14"/>
    </row>
    <row r="347" spans="1:14" s="29" customFormat="1" ht="15.75" thickBot="1" x14ac:dyDescent="0.3">
      <c r="A347" s="55"/>
      <c r="B347" s="56" t="str">
        <f>IF(COUNTIF(B2:B346,"x"),"x","")</f>
        <v/>
      </c>
      <c r="C347" s="57" t="s">
        <v>115</v>
      </c>
      <c r="D347" s="58">
        <f t="shared" ref="D347:M347" si="60">SUM(D14+D25+D36+D48+D66+D82+D98+D117+D132+D148+D166+D183+D199+D215+D231+D250+D268+D287+D301+D323+D345)</f>
        <v>0</v>
      </c>
      <c r="E347" s="58">
        <f t="shared" si="60"/>
        <v>0</v>
      </c>
      <c r="F347" s="58">
        <f t="shared" si="60"/>
        <v>0</v>
      </c>
      <c r="G347" s="58">
        <f t="shared" si="60"/>
        <v>0</v>
      </c>
      <c r="H347" s="58">
        <f t="shared" si="60"/>
        <v>0</v>
      </c>
      <c r="I347" s="58">
        <f t="shared" si="60"/>
        <v>0</v>
      </c>
      <c r="J347" s="58">
        <f t="shared" si="60"/>
        <v>0</v>
      </c>
      <c r="K347" s="58">
        <f t="shared" si="60"/>
        <v>0</v>
      </c>
      <c r="L347" s="58">
        <f t="shared" si="60"/>
        <v>0</v>
      </c>
      <c r="M347" s="58">
        <f t="shared" si="60"/>
        <v>0</v>
      </c>
      <c r="N347" s="59">
        <f>IF(M347=0,0,M347/D347)</f>
        <v>0</v>
      </c>
    </row>
  </sheetData>
  <autoFilter ref="B1:B347"/>
  <printOptions gridLines="1"/>
  <pageMargins left="0.45" right="0.45" top="0.5" bottom="0.5" header="0.3" footer="0.3"/>
  <pageSetup fitToHeight="0" orientation="landscape" r:id="rId1"/>
  <rowBreaks count="2" manualBreakCount="2">
    <brk id="66" max="13" man="1"/>
    <brk id="9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workbookViewId="0">
      <selection activeCell="B3" sqref="B3"/>
    </sheetView>
  </sheetViews>
  <sheetFormatPr defaultRowHeight="15" x14ac:dyDescent="0.25"/>
  <cols>
    <col min="1" max="1" width="5" customWidth="1"/>
    <col min="2" max="2" width="2.85546875" style="5" customWidth="1"/>
    <col min="3" max="3" width="23.42578125" customWidth="1"/>
    <col min="4" max="4" width="10.5703125" style="8" bestFit="1" customWidth="1"/>
    <col min="5" max="5" width="8.5703125" style="8" customWidth="1"/>
    <col min="6" max="11" width="7.7109375" style="8" customWidth="1"/>
    <col min="12" max="12" width="9.140625" style="7"/>
    <col min="13" max="13" width="10.42578125" style="24" customWidth="1"/>
    <col min="14" max="14" width="10.85546875" style="7" customWidth="1"/>
    <col min="15" max="15" width="4.42578125" customWidth="1"/>
  </cols>
  <sheetData>
    <row r="1" spans="1:16" s="3" customFormat="1" ht="31.9" customHeight="1" thickBot="1" x14ac:dyDescent="0.3">
      <c r="A1" s="44"/>
      <c r="B1" s="45"/>
      <c r="C1" s="46" t="s">
        <v>0</v>
      </c>
      <c r="D1" s="60" t="s">
        <v>34</v>
      </c>
      <c r="E1" s="60" t="s">
        <v>35</v>
      </c>
      <c r="F1" s="60" t="s">
        <v>36</v>
      </c>
      <c r="G1" s="60" t="s">
        <v>37</v>
      </c>
      <c r="H1" s="60" t="s">
        <v>38</v>
      </c>
      <c r="I1" s="60" t="s">
        <v>39</v>
      </c>
      <c r="J1" s="60" t="s">
        <v>40</v>
      </c>
      <c r="K1" s="60" t="s">
        <v>41</v>
      </c>
      <c r="L1" s="61" t="s">
        <v>42</v>
      </c>
      <c r="M1" s="61" t="s">
        <v>43</v>
      </c>
      <c r="N1" s="62" t="s">
        <v>126</v>
      </c>
      <c r="O1" s="2"/>
      <c r="P1" s="2"/>
    </row>
    <row r="2" spans="1:16" s="11" customFormat="1" ht="15.6" customHeight="1" thickBot="1" x14ac:dyDescent="0.3">
      <c r="A2" s="15">
        <v>100</v>
      </c>
      <c r="B2" s="16" t="str">
        <f>IF('Scope Of Work - Budget'!B2="x","x","")</f>
        <v/>
      </c>
      <c r="C2" s="17" t="s">
        <v>51</v>
      </c>
      <c r="D2" s="52"/>
      <c r="E2" s="93" t="s">
        <v>114</v>
      </c>
      <c r="F2" s="93" t="s">
        <v>114</v>
      </c>
      <c r="G2" s="93" t="s">
        <v>114</v>
      </c>
      <c r="H2" s="93" t="s">
        <v>114</v>
      </c>
      <c r="I2" s="93" t="s">
        <v>114</v>
      </c>
      <c r="J2" s="93" t="s">
        <v>114</v>
      </c>
      <c r="K2" s="93" t="s">
        <v>114</v>
      </c>
      <c r="L2" s="18"/>
      <c r="M2" s="18"/>
      <c r="N2" s="20"/>
    </row>
    <row r="3" spans="1:16" ht="15.75" thickBot="1" x14ac:dyDescent="0.3">
      <c r="A3" s="13">
        <v>101</v>
      </c>
      <c r="B3" s="77" t="str">
        <f>IF('Scope Of Work - Budget'!B3="x","x","")</f>
        <v/>
      </c>
      <c r="C3" s="9" t="str">
        <f>IF('Scope Of Work - Budget'!C3&gt;0, 'Scope Of Work - Budget'!C3,"")</f>
        <v>Plans</v>
      </c>
      <c r="D3" s="12">
        <f>'Scope Of Work - Budget'!D3</f>
        <v>0</v>
      </c>
      <c r="E3" s="12"/>
      <c r="F3" s="12"/>
      <c r="G3" s="12"/>
      <c r="H3" s="12"/>
      <c r="I3" s="12"/>
      <c r="J3" s="12"/>
      <c r="K3" s="12"/>
      <c r="L3" s="92">
        <f t="shared" ref="L3:L13" si="0">SUM(E3:K3)</f>
        <v>0</v>
      </c>
      <c r="M3" s="91">
        <f t="shared" ref="M3:M13" si="1">+D3-L3</f>
        <v>0</v>
      </c>
      <c r="N3" s="63">
        <f>IF(M3=0,0,M3/D3)</f>
        <v>0</v>
      </c>
    </row>
    <row r="4" spans="1:16" ht="15.75" thickBot="1" x14ac:dyDescent="0.3">
      <c r="A4" s="13">
        <v>102</v>
      </c>
      <c r="B4" s="77" t="str">
        <f>IF('Scope Of Work - Budget'!B4="x","x","")</f>
        <v/>
      </c>
      <c r="C4" s="9" t="str">
        <f>IF('Scope Of Work - Budget'!C4&gt;0, 'Scope Of Work - Budget'!C4,"")</f>
        <v>Permits</v>
      </c>
      <c r="D4" s="12">
        <f>'Scope Of Work - Budget'!D4</f>
        <v>0</v>
      </c>
      <c r="E4" s="12"/>
      <c r="F4" s="12"/>
      <c r="G4" s="12"/>
      <c r="H4" s="12"/>
      <c r="I4" s="12"/>
      <c r="J4" s="12"/>
      <c r="K4" s="12"/>
      <c r="L4" s="92">
        <f t="shared" si="0"/>
        <v>0</v>
      </c>
      <c r="M4" s="91">
        <f t="shared" si="1"/>
        <v>0</v>
      </c>
      <c r="N4" s="63">
        <f t="shared" ref="N4:N14" si="2">IF(M4=0,0,M4/D4)</f>
        <v>0</v>
      </c>
    </row>
    <row r="5" spans="1:16" ht="15.75" thickBot="1" x14ac:dyDescent="0.3">
      <c r="A5" s="13">
        <v>103</v>
      </c>
      <c r="B5" s="77" t="str">
        <f>IF('Scope Of Work - Budget'!B5="x","x","")</f>
        <v/>
      </c>
      <c r="C5" s="9" t="str">
        <f>IF('Scope Of Work - Budget'!C5&gt;0, 'Scope Of Work - Budget'!C5,"")</f>
        <v>Architect</v>
      </c>
      <c r="D5" s="12">
        <f>'Scope Of Work - Budget'!D5</f>
        <v>0</v>
      </c>
      <c r="E5" s="12"/>
      <c r="F5" s="12"/>
      <c r="G5" s="12"/>
      <c r="H5" s="12"/>
      <c r="I5" s="12"/>
      <c r="J5" s="12"/>
      <c r="K5" s="12"/>
      <c r="L5" s="92">
        <f t="shared" si="0"/>
        <v>0</v>
      </c>
      <c r="M5" s="91">
        <f t="shared" si="1"/>
        <v>0</v>
      </c>
      <c r="N5" s="63">
        <f t="shared" si="2"/>
        <v>0</v>
      </c>
    </row>
    <row r="6" spans="1:16" ht="15.75" thickBot="1" x14ac:dyDescent="0.3">
      <c r="A6" s="13">
        <v>104</v>
      </c>
      <c r="B6" s="77" t="str">
        <f>IF('Scope Of Work - Budget'!B6="x","x","")</f>
        <v/>
      </c>
      <c r="C6" s="9" t="str">
        <f>IF('Scope Of Work - Budget'!C6&gt;0, 'Scope Of Work - Budget'!C6,"")</f>
        <v>Superintendent</v>
      </c>
      <c r="D6" s="12">
        <f>'Scope Of Work - Budget'!D6</f>
        <v>0</v>
      </c>
      <c r="E6" s="12"/>
      <c r="F6" s="12"/>
      <c r="G6" s="12"/>
      <c r="H6" s="12"/>
      <c r="I6" s="12"/>
      <c r="J6" s="12"/>
      <c r="K6" s="12"/>
      <c r="L6" s="92">
        <f t="shared" si="0"/>
        <v>0</v>
      </c>
      <c r="M6" s="91">
        <f t="shared" si="1"/>
        <v>0</v>
      </c>
      <c r="N6" s="63">
        <f t="shared" si="2"/>
        <v>0</v>
      </c>
    </row>
    <row r="7" spans="1:16" ht="15.75" thickBot="1" x14ac:dyDescent="0.3">
      <c r="A7" s="13">
        <v>105</v>
      </c>
      <c r="B7" s="77" t="str">
        <f>IF('Scope Of Work - Budget'!B7="x","x","")</f>
        <v/>
      </c>
      <c r="C7" s="9" t="str">
        <f>IF('Scope Of Work - Budget'!C7&gt;0, 'Scope Of Work - Budget'!C7,"")</f>
        <v>Temp Power</v>
      </c>
      <c r="D7" s="12">
        <f>'Scope Of Work - Budget'!D7</f>
        <v>0</v>
      </c>
      <c r="E7" s="12"/>
      <c r="F7" s="12"/>
      <c r="G7" s="12"/>
      <c r="H7" s="12"/>
      <c r="I7" s="12"/>
      <c r="J7" s="12"/>
      <c r="K7" s="12"/>
      <c r="L7" s="92">
        <f t="shared" si="0"/>
        <v>0</v>
      </c>
      <c r="M7" s="91">
        <f t="shared" si="1"/>
        <v>0</v>
      </c>
      <c r="N7" s="63">
        <f t="shared" si="2"/>
        <v>0</v>
      </c>
    </row>
    <row r="8" spans="1:16" ht="15.75" thickBot="1" x14ac:dyDescent="0.3">
      <c r="A8" s="13">
        <v>106</v>
      </c>
      <c r="B8" s="77" t="str">
        <f>IF('Scope Of Work - Budget'!B8="x","x","")</f>
        <v/>
      </c>
      <c r="C8" s="9" t="str">
        <f>IF('Scope Of Work - Budget'!C8&gt;0, 'Scope Of Work - Budget'!C8,"")</f>
        <v>Temp Toilet</v>
      </c>
      <c r="D8" s="12">
        <f>'Scope Of Work - Budget'!D8</f>
        <v>0</v>
      </c>
      <c r="E8" s="12"/>
      <c r="F8" s="12"/>
      <c r="G8" s="12"/>
      <c r="H8" s="12"/>
      <c r="I8" s="12"/>
      <c r="J8" s="12"/>
      <c r="K8" s="12"/>
      <c r="L8" s="92">
        <f t="shared" si="0"/>
        <v>0</v>
      </c>
      <c r="M8" s="91">
        <f t="shared" si="1"/>
        <v>0</v>
      </c>
      <c r="N8" s="63">
        <f t="shared" si="2"/>
        <v>0</v>
      </c>
    </row>
    <row r="9" spans="1:16" ht="15.75" thickBot="1" x14ac:dyDescent="0.3">
      <c r="A9" s="13">
        <v>107</v>
      </c>
      <c r="B9" s="77" t="str">
        <f>IF('Scope Of Work - Budget'!B9="x","x","")</f>
        <v/>
      </c>
      <c r="C9" s="9" t="str">
        <f>IF('Scope Of Work - Budget'!C9&gt;0, 'Scope Of Work - Budget'!C9,"")</f>
        <v>Temp Water</v>
      </c>
      <c r="D9" s="12">
        <f>'Scope Of Work - Budget'!D9</f>
        <v>0</v>
      </c>
      <c r="E9" s="12"/>
      <c r="F9" s="12"/>
      <c r="G9" s="12"/>
      <c r="H9" s="12"/>
      <c r="I9" s="12"/>
      <c r="J9" s="12"/>
      <c r="K9" s="12"/>
      <c r="L9" s="92">
        <f t="shared" si="0"/>
        <v>0</v>
      </c>
      <c r="M9" s="91">
        <f t="shared" si="1"/>
        <v>0</v>
      </c>
      <c r="N9" s="63">
        <f t="shared" si="2"/>
        <v>0</v>
      </c>
    </row>
    <row r="10" spans="1:16" ht="15.75" thickBot="1" x14ac:dyDescent="0.3">
      <c r="A10" s="13">
        <v>108</v>
      </c>
      <c r="B10" s="77" t="str">
        <f>IF('Scope Of Work - Budget'!B10="x","x","")</f>
        <v/>
      </c>
      <c r="C10" s="9" t="str">
        <f>IF('Scope Of Work - Budget'!C10&gt;0, 'Scope Of Work - Budget'!C10,"")</f>
        <v>Dump/Trash</v>
      </c>
      <c r="D10" s="12">
        <f>'Scope Of Work - Budget'!D10</f>
        <v>0</v>
      </c>
      <c r="E10" s="12"/>
      <c r="F10" s="12"/>
      <c r="G10" s="12"/>
      <c r="H10" s="12"/>
      <c r="I10" s="12"/>
      <c r="J10" s="12"/>
      <c r="K10" s="12"/>
      <c r="L10" s="92">
        <f t="shared" si="0"/>
        <v>0</v>
      </c>
      <c r="M10" s="91">
        <f t="shared" si="1"/>
        <v>0</v>
      </c>
      <c r="N10" s="63">
        <f t="shared" si="2"/>
        <v>0</v>
      </c>
    </row>
    <row r="11" spans="1:16" ht="15.75" thickBot="1" x14ac:dyDescent="0.3">
      <c r="A11" s="13">
        <v>109</v>
      </c>
      <c r="B11" s="77" t="str">
        <f>IF('Scope Of Work - Budget'!B11="x","x","")</f>
        <v/>
      </c>
      <c r="C11" s="9" t="str">
        <f>IF('Scope Of Work - Budget'!C11&gt;0, 'Scope Of Work - Budget'!C11,"")</f>
        <v/>
      </c>
      <c r="D11" s="12">
        <f>'Scope Of Work - Budget'!D11</f>
        <v>0</v>
      </c>
      <c r="E11" s="12"/>
      <c r="F11" s="12"/>
      <c r="G11" s="12"/>
      <c r="H11" s="12"/>
      <c r="I11" s="12"/>
      <c r="J11" s="12"/>
      <c r="K11" s="12"/>
      <c r="L11" s="92">
        <f t="shared" si="0"/>
        <v>0</v>
      </c>
      <c r="M11" s="91">
        <f t="shared" si="1"/>
        <v>0</v>
      </c>
      <c r="N11" s="63">
        <f t="shared" si="2"/>
        <v>0</v>
      </c>
    </row>
    <row r="12" spans="1:16" ht="15.75" thickBot="1" x14ac:dyDescent="0.3">
      <c r="A12" s="13">
        <v>110</v>
      </c>
      <c r="B12" s="77" t="str">
        <f>IF('Scope Of Work - Budget'!B12="x","x","")</f>
        <v/>
      </c>
      <c r="C12" s="9" t="str">
        <f>IF('Scope Of Work - Budget'!C12&gt;0, 'Scope Of Work - Budget'!C12,"")</f>
        <v/>
      </c>
      <c r="D12" s="12">
        <f>'Scope Of Work - Budget'!D12</f>
        <v>0</v>
      </c>
      <c r="E12" s="12"/>
      <c r="F12" s="12"/>
      <c r="G12" s="12"/>
      <c r="H12" s="12"/>
      <c r="I12" s="12"/>
      <c r="J12" s="12"/>
      <c r="K12" s="12"/>
      <c r="L12" s="92">
        <f t="shared" si="0"/>
        <v>0</v>
      </c>
      <c r="M12" s="91">
        <f t="shared" si="1"/>
        <v>0</v>
      </c>
      <c r="N12" s="63">
        <f t="shared" si="2"/>
        <v>0</v>
      </c>
    </row>
    <row r="13" spans="1:16" ht="15.75" thickBot="1" x14ac:dyDescent="0.3">
      <c r="A13" s="13">
        <v>111</v>
      </c>
      <c r="B13" s="96" t="str">
        <f>IF('Scope Of Work - Budget'!B13="x","x","")</f>
        <v/>
      </c>
      <c r="C13" s="9" t="str">
        <f>IF('Scope Of Work - Budget'!C13&gt;0, 'Scope Of Work - Budget'!C13,"")</f>
        <v/>
      </c>
      <c r="D13" s="12">
        <f>'Scope Of Work - Budget'!D13</f>
        <v>0</v>
      </c>
      <c r="E13" s="12"/>
      <c r="F13" s="12"/>
      <c r="G13" s="12"/>
      <c r="H13" s="12"/>
      <c r="I13" s="12"/>
      <c r="J13" s="12"/>
      <c r="K13" s="12"/>
      <c r="L13" s="92">
        <f t="shared" si="0"/>
        <v>0</v>
      </c>
      <c r="M13" s="91">
        <f t="shared" si="1"/>
        <v>0</v>
      </c>
      <c r="N13" s="63">
        <f t="shared" si="2"/>
        <v>0</v>
      </c>
    </row>
    <row r="14" spans="1:16" s="29" customFormat="1" ht="15.75" thickBot="1" x14ac:dyDescent="0.3">
      <c r="A14" s="68"/>
      <c r="B14" s="16" t="str">
        <f>IF('Scope Of Work - Budget'!B2="x","x","")</f>
        <v/>
      </c>
      <c r="C14" s="69" t="s">
        <v>19</v>
      </c>
      <c r="D14" s="67">
        <f>SUM(D3:D13)</f>
        <v>0</v>
      </c>
      <c r="E14" s="67">
        <f t="shared" ref="E14:K14" si="3">SUM(E3:E13)</f>
        <v>0</v>
      </c>
      <c r="F14" s="67">
        <f t="shared" si="3"/>
        <v>0</v>
      </c>
      <c r="G14" s="67">
        <f t="shared" si="3"/>
        <v>0</v>
      </c>
      <c r="H14" s="67">
        <f t="shared" si="3"/>
        <v>0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ref="L14:M14" si="4">SUM(L2:L13)</f>
        <v>0</v>
      </c>
      <c r="M14" s="58">
        <f t="shared" si="4"/>
        <v>0</v>
      </c>
      <c r="N14" s="70">
        <f t="shared" si="2"/>
        <v>0</v>
      </c>
    </row>
    <row r="15" spans="1:16" s="11" customFormat="1" ht="15.6" customHeight="1" thickBot="1" x14ac:dyDescent="0.3">
      <c r="A15" s="15">
        <v>200</v>
      </c>
      <c r="B15" s="16" t="str">
        <f>IF('Scope Of Work - Budget'!B15="x","x","")</f>
        <v/>
      </c>
      <c r="C15" s="17" t="s">
        <v>60</v>
      </c>
      <c r="D15" s="53"/>
      <c r="E15" s="53"/>
      <c r="F15" s="53"/>
      <c r="G15" s="53"/>
      <c r="H15" s="53"/>
      <c r="I15" s="53"/>
      <c r="J15" s="53"/>
      <c r="K15" s="53"/>
      <c r="L15" s="17"/>
      <c r="M15" s="17"/>
      <c r="N15" s="64"/>
    </row>
    <row r="16" spans="1:16" ht="15.75" thickBot="1" x14ac:dyDescent="0.3">
      <c r="A16" s="13">
        <v>201</v>
      </c>
      <c r="B16" s="72" t="str">
        <f>IF('Scope Of Work - Budget'!B16="x","x","")</f>
        <v/>
      </c>
      <c r="C16" s="9" t="str">
        <f>IF('Scope Of Work - Budget'!C16&gt;0, 'Scope Of Work - Budget'!C16,"")</f>
        <v>Panel Main/Subs</v>
      </c>
      <c r="D16" s="12">
        <f>'Scope Of Work - Budget'!D16</f>
        <v>0</v>
      </c>
      <c r="E16" s="12"/>
      <c r="F16" s="12"/>
      <c r="G16" s="12"/>
      <c r="H16" s="12"/>
      <c r="I16" s="12"/>
      <c r="J16" s="12"/>
      <c r="K16" s="12"/>
      <c r="L16" s="92">
        <f t="shared" ref="L16:L79" si="5">SUM(E16:K16)</f>
        <v>0</v>
      </c>
      <c r="M16" s="91">
        <f t="shared" ref="M16:M79" si="6">+D16-L16</f>
        <v>0</v>
      </c>
      <c r="N16" s="63">
        <f>IF(M16=0,0,M16/D16)</f>
        <v>0</v>
      </c>
    </row>
    <row r="17" spans="1:14" ht="15.75" thickBot="1" x14ac:dyDescent="0.3">
      <c r="A17" s="13">
        <v>202</v>
      </c>
      <c r="B17" s="72" t="str">
        <f>IF('Scope Of Work - Budget'!B17="x","x","")</f>
        <v/>
      </c>
      <c r="C17" s="9" t="str">
        <f>IF('Scope Of Work - Budget'!C17&gt;0, 'Scope Of Work - Budget'!C17,"")</f>
        <v>Wiring</v>
      </c>
      <c r="D17" s="12">
        <f>'Scope Of Work - Budget'!D17</f>
        <v>0</v>
      </c>
      <c r="E17" s="12"/>
      <c r="F17" s="12"/>
      <c r="G17" s="12"/>
      <c r="H17" s="12"/>
      <c r="I17" s="12"/>
      <c r="J17" s="12"/>
      <c r="K17" s="12"/>
      <c r="L17" s="92">
        <f t="shared" si="5"/>
        <v>0</v>
      </c>
      <c r="M17" s="91">
        <f t="shared" si="6"/>
        <v>0</v>
      </c>
      <c r="N17" s="63">
        <f t="shared" ref="N17:N25" si="7">IF(M17=0,0,M17/D17)</f>
        <v>0</v>
      </c>
    </row>
    <row r="18" spans="1:14" ht="15.75" thickBot="1" x14ac:dyDescent="0.3">
      <c r="A18" s="13">
        <v>203</v>
      </c>
      <c r="B18" s="72" t="str">
        <f>IF('Scope Of Work - Budget'!B18="x","x","")</f>
        <v/>
      </c>
      <c r="C18" s="9" t="str">
        <f>IF('Scope Of Work - Budget'!C18&gt;0, 'Scope Of Work - Budget'!C18,"")</f>
        <v>Outlets</v>
      </c>
      <c r="D18" s="12">
        <f>'Scope Of Work - Budget'!D18</f>
        <v>0</v>
      </c>
      <c r="E18" s="12"/>
      <c r="F18" s="12"/>
      <c r="G18" s="12"/>
      <c r="H18" s="12"/>
      <c r="I18" s="12"/>
      <c r="J18" s="12"/>
      <c r="K18" s="12"/>
      <c r="L18" s="92">
        <f t="shared" si="5"/>
        <v>0</v>
      </c>
      <c r="M18" s="91">
        <f t="shared" si="6"/>
        <v>0</v>
      </c>
      <c r="N18" s="63">
        <f t="shared" si="7"/>
        <v>0</v>
      </c>
    </row>
    <row r="19" spans="1:14" ht="15.75" thickBot="1" x14ac:dyDescent="0.3">
      <c r="A19" s="13">
        <v>204</v>
      </c>
      <c r="B19" s="72" t="str">
        <f>IF('Scope Of Work - Budget'!B19="x","x","")</f>
        <v/>
      </c>
      <c r="C19" s="9" t="str">
        <f>IF('Scope Of Work - Budget'!C19&gt;0, 'Scope Of Work - Budget'!C19,"")</f>
        <v>Smoke Alarms</v>
      </c>
      <c r="D19" s="12">
        <f>'Scope Of Work - Budget'!D19</f>
        <v>0</v>
      </c>
      <c r="E19" s="12"/>
      <c r="F19" s="12"/>
      <c r="G19" s="12"/>
      <c r="H19" s="12"/>
      <c r="I19" s="12"/>
      <c r="J19" s="12"/>
      <c r="K19" s="12"/>
      <c r="L19" s="92">
        <f t="shared" si="5"/>
        <v>0</v>
      </c>
      <c r="M19" s="91">
        <f t="shared" si="6"/>
        <v>0</v>
      </c>
      <c r="N19" s="63">
        <f t="shared" si="7"/>
        <v>0</v>
      </c>
    </row>
    <row r="20" spans="1:14" ht="15.75" thickBot="1" x14ac:dyDescent="0.3">
      <c r="A20" s="13">
        <v>205</v>
      </c>
      <c r="B20" s="72" t="str">
        <f>IF('Scope Of Work - Budget'!B20="x","x","")</f>
        <v/>
      </c>
      <c r="C20" s="9" t="str">
        <f>IF('Scope Of Work - Budget'!C20&gt;0, 'Scope Of Work - Budget'!C20,"")</f>
        <v>CO Detecters</v>
      </c>
      <c r="D20" s="12">
        <f>'Scope Of Work - Budget'!D20</f>
        <v>0</v>
      </c>
      <c r="E20" s="12"/>
      <c r="F20" s="12"/>
      <c r="G20" s="12"/>
      <c r="H20" s="12"/>
      <c r="I20" s="12"/>
      <c r="J20" s="12"/>
      <c r="K20" s="12"/>
      <c r="L20" s="92">
        <f t="shared" si="5"/>
        <v>0</v>
      </c>
      <c r="M20" s="91">
        <f t="shared" si="6"/>
        <v>0</v>
      </c>
      <c r="N20" s="63">
        <f t="shared" si="7"/>
        <v>0</v>
      </c>
    </row>
    <row r="21" spans="1:14" ht="15.75" thickBot="1" x14ac:dyDescent="0.3">
      <c r="A21" s="13">
        <v>206</v>
      </c>
      <c r="B21" s="72" t="str">
        <f>IF('Scope Of Work - Budget'!B21="x","x","")</f>
        <v/>
      </c>
      <c r="C21" s="9" t="str">
        <f>IF('Scope Of Work - Budget'!C21&gt;0, 'Scope Of Work - Budget'!C21,"")</f>
        <v>Cable Lines</v>
      </c>
      <c r="D21" s="12">
        <f>'Scope Of Work - Budget'!D21</f>
        <v>0</v>
      </c>
      <c r="E21" s="12"/>
      <c r="F21" s="12"/>
      <c r="G21" s="12"/>
      <c r="H21" s="12"/>
      <c r="I21" s="12"/>
      <c r="J21" s="12"/>
      <c r="K21" s="12"/>
      <c r="L21" s="92">
        <f t="shared" si="5"/>
        <v>0</v>
      </c>
      <c r="M21" s="91">
        <f t="shared" si="6"/>
        <v>0</v>
      </c>
      <c r="N21" s="63">
        <f t="shared" si="7"/>
        <v>0</v>
      </c>
    </row>
    <row r="22" spans="1:14" ht="15.75" thickBot="1" x14ac:dyDescent="0.3">
      <c r="A22" s="13">
        <v>207</v>
      </c>
      <c r="B22" s="72" t="str">
        <f>IF('Scope Of Work - Budget'!B22="x","x","")</f>
        <v/>
      </c>
      <c r="C22" s="9" t="str">
        <f>IF('Scope Of Work - Budget'!C22&gt;0, 'Scope Of Work - Budget'!C22,"")</f>
        <v/>
      </c>
      <c r="D22" s="12">
        <f>'Scope Of Work - Budget'!D22</f>
        <v>0</v>
      </c>
      <c r="E22" s="12"/>
      <c r="F22" s="12"/>
      <c r="G22" s="12"/>
      <c r="H22" s="12"/>
      <c r="I22" s="12"/>
      <c r="J22" s="12"/>
      <c r="K22" s="12"/>
      <c r="L22" s="92">
        <f t="shared" si="5"/>
        <v>0</v>
      </c>
      <c r="M22" s="91">
        <f t="shared" si="6"/>
        <v>0</v>
      </c>
      <c r="N22" s="63">
        <f t="shared" si="7"/>
        <v>0</v>
      </c>
    </row>
    <row r="23" spans="1:14" ht="15.75" thickBot="1" x14ac:dyDescent="0.3">
      <c r="A23" s="13">
        <v>208</v>
      </c>
      <c r="B23" s="72" t="str">
        <f>IF('Scope Of Work - Budget'!B23="x","x","")</f>
        <v/>
      </c>
      <c r="C23" s="9" t="str">
        <f>IF('Scope Of Work - Budget'!C23&gt;0, 'Scope Of Work - Budget'!C23,"")</f>
        <v/>
      </c>
      <c r="D23" s="12">
        <f>'Scope Of Work - Budget'!D23</f>
        <v>0</v>
      </c>
      <c r="E23" s="12"/>
      <c r="F23" s="12"/>
      <c r="G23" s="12"/>
      <c r="H23" s="12"/>
      <c r="I23" s="12"/>
      <c r="J23" s="12"/>
      <c r="K23" s="12"/>
      <c r="L23" s="92">
        <f t="shared" si="5"/>
        <v>0</v>
      </c>
      <c r="M23" s="91">
        <f t="shared" si="6"/>
        <v>0</v>
      </c>
      <c r="N23" s="63">
        <f t="shared" si="7"/>
        <v>0</v>
      </c>
    </row>
    <row r="24" spans="1:14" ht="15.75" thickBot="1" x14ac:dyDescent="0.3">
      <c r="A24" s="13">
        <v>209</v>
      </c>
      <c r="B24" s="97" t="str">
        <f>IF('Scope Of Work - Budget'!B24="x","x","")</f>
        <v/>
      </c>
      <c r="C24" s="9" t="str">
        <f>IF('Scope Of Work - Budget'!C24&gt;0, 'Scope Of Work - Budget'!C24,"")</f>
        <v/>
      </c>
      <c r="D24" s="12">
        <f>'Scope Of Work - Budget'!D24</f>
        <v>0</v>
      </c>
      <c r="E24" s="12"/>
      <c r="F24" s="12"/>
      <c r="G24" s="12"/>
      <c r="H24" s="12"/>
      <c r="I24" s="12"/>
      <c r="J24" s="12"/>
      <c r="K24" s="12"/>
      <c r="L24" s="92">
        <f t="shared" si="5"/>
        <v>0</v>
      </c>
      <c r="M24" s="91">
        <f t="shared" si="6"/>
        <v>0</v>
      </c>
      <c r="N24" s="63">
        <f t="shared" si="7"/>
        <v>0</v>
      </c>
    </row>
    <row r="25" spans="1:14" s="29" customFormat="1" ht="15.75" thickBot="1" x14ac:dyDescent="0.3">
      <c r="A25" s="68"/>
      <c r="B25" s="16" t="str">
        <f>IF('Scope Of Work - Budget'!B55="x","x","")</f>
        <v/>
      </c>
      <c r="C25" s="69" t="s">
        <v>19</v>
      </c>
      <c r="D25" s="67">
        <f t="shared" ref="D25:M25" si="8">SUM(D16:D24)</f>
        <v>0</v>
      </c>
      <c r="E25" s="67">
        <f t="shared" si="8"/>
        <v>0</v>
      </c>
      <c r="F25" s="67">
        <f t="shared" si="8"/>
        <v>0</v>
      </c>
      <c r="G25" s="67">
        <f t="shared" si="8"/>
        <v>0</v>
      </c>
      <c r="H25" s="67">
        <f t="shared" si="8"/>
        <v>0</v>
      </c>
      <c r="I25" s="67">
        <f t="shared" si="8"/>
        <v>0</v>
      </c>
      <c r="J25" s="67">
        <f t="shared" si="8"/>
        <v>0</v>
      </c>
      <c r="K25" s="67">
        <f t="shared" si="8"/>
        <v>0</v>
      </c>
      <c r="L25" s="67">
        <f t="shared" si="8"/>
        <v>0</v>
      </c>
      <c r="M25" s="58">
        <f t="shared" si="8"/>
        <v>0</v>
      </c>
      <c r="N25" s="70">
        <f t="shared" si="7"/>
        <v>0</v>
      </c>
    </row>
    <row r="26" spans="1:14" s="11" customFormat="1" ht="15.6" customHeight="1" thickBot="1" x14ac:dyDescent="0.3">
      <c r="A26" s="15">
        <v>300</v>
      </c>
      <c r="B26" s="16" t="str">
        <f>IF('Scope Of Work - Budget'!B26="x","x","")</f>
        <v/>
      </c>
      <c r="C26" s="17" t="s">
        <v>66</v>
      </c>
      <c r="D26" s="53"/>
      <c r="E26" s="53"/>
      <c r="F26" s="53"/>
      <c r="G26" s="53"/>
      <c r="H26" s="53"/>
      <c r="I26" s="53"/>
      <c r="J26" s="53"/>
      <c r="K26" s="53"/>
      <c r="L26" s="17"/>
      <c r="M26" s="17"/>
      <c r="N26" s="64"/>
    </row>
    <row r="27" spans="1:14" ht="15.75" thickBot="1" x14ac:dyDescent="0.3">
      <c r="A27" s="13">
        <v>301</v>
      </c>
      <c r="B27" s="72" t="str">
        <f>IF('Scope Of Work - Budget'!B27="x","x","")</f>
        <v/>
      </c>
      <c r="C27" s="9" t="str">
        <f>IF('Scope Of Work - Budget'!C27&gt;0, 'Scope Of Work - Budget'!C27,"")</f>
        <v>Septic</v>
      </c>
      <c r="D27" s="12">
        <f>'Scope Of Work - Budget'!D27</f>
        <v>0</v>
      </c>
      <c r="E27" s="12"/>
      <c r="F27" s="12"/>
      <c r="G27" s="12"/>
      <c r="H27" s="12"/>
      <c r="I27" s="12"/>
      <c r="J27" s="12"/>
      <c r="K27" s="12"/>
      <c r="L27" s="92">
        <f t="shared" si="5"/>
        <v>0</v>
      </c>
      <c r="M27" s="91">
        <f t="shared" si="6"/>
        <v>0</v>
      </c>
      <c r="N27" s="63">
        <f>IF(M27=0,0,M27/D27)</f>
        <v>0</v>
      </c>
    </row>
    <row r="28" spans="1:14" ht="15.75" thickBot="1" x14ac:dyDescent="0.3">
      <c r="A28" s="13">
        <v>302</v>
      </c>
      <c r="B28" s="72" t="str">
        <f>IF('Scope Of Work - Budget'!B28="x","x","")</f>
        <v/>
      </c>
      <c r="C28" s="9" t="str">
        <f>IF('Scope Of Work - Budget'!C28&gt;0, 'Scope Of Work - Budget'!C28,"")</f>
        <v>Sewer</v>
      </c>
      <c r="D28" s="12">
        <f>'Scope Of Work - Budget'!D28</f>
        <v>0</v>
      </c>
      <c r="E28" s="12"/>
      <c r="F28" s="12"/>
      <c r="G28" s="12"/>
      <c r="H28" s="12"/>
      <c r="I28" s="12"/>
      <c r="J28" s="12"/>
      <c r="K28" s="12"/>
      <c r="L28" s="92">
        <f t="shared" si="5"/>
        <v>0</v>
      </c>
      <c r="M28" s="91">
        <f t="shared" si="6"/>
        <v>0</v>
      </c>
      <c r="N28" s="63">
        <f t="shared" ref="N28:N36" si="9">IF(M28=0,0,M28/D28)</f>
        <v>0</v>
      </c>
    </row>
    <row r="29" spans="1:14" ht="15.75" thickBot="1" x14ac:dyDescent="0.3">
      <c r="A29" s="13">
        <v>303</v>
      </c>
      <c r="B29" s="72" t="str">
        <f>IF('Scope Of Work - Budget'!B29="x","x","")</f>
        <v/>
      </c>
      <c r="C29" s="9" t="str">
        <f>IF('Scope Of Work - Budget'!C29&gt;0, 'Scope Of Work - Budget'!C29,"")</f>
        <v>Water Lines</v>
      </c>
      <c r="D29" s="12">
        <f>'Scope Of Work - Budget'!D29</f>
        <v>0</v>
      </c>
      <c r="E29" s="12"/>
      <c r="F29" s="12"/>
      <c r="G29" s="12"/>
      <c r="H29" s="12"/>
      <c r="I29" s="12"/>
      <c r="J29" s="12"/>
      <c r="K29" s="12"/>
      <c r="L29" s="92">
        <f t="shared" si="5"/>
        <v>0</v>
      </c>
      <c r="M29" s="91">
        <f t="shared" si="6"/>
        <v>0</v>
      </c>
      <c r="N29" s="63">
        <f t="shared" si="9"/>
        <v>0</v>
      </c>
    </row>
    <row r="30" spans="1:14" ht="15.75" thickBot="1" x14ac:dyDescent="0.3">
      <c r="A30" s="13">
        <v>304</v>
      </c>
      <c r="B30" s="72" t="str">
        <f>IF('Scope Of Work - Budget'!B30="x","x","")</f>
        <v/>
      </c>
      <c r="C30" s="9" t="str">
        <f>IF('Scope Of Work - Budget'!C30&gt;0, 'Scope Of Work - Budget'!C30,"")</f>
        <v>Traps &amp; Clean-Outs</v>
      </c>
      <c r="D30" s="12">
        <f>'Scope Of Work - Budget'!D30</f>
        <v>0</v>
      </c>
      <c r="E30" s="12"/>
      <c r="F30" s="12"/>
      <c r="G30" s="12"/>
      <c r="H30" s="12"/>
      <c r="I30" s="12"/>
      <c r="J30" s="12"/>
      <c r="K30" s="12"/>
      <c r="L30" s="92">
        <f t="shared" si="5"/>
        <v>0</v>
      </c>
      <c r="M30" s="91">
        <f t="shared" si="6"/>
        <v>0</v>
      </c>
      <c r="N30" s="63">
        <f t="shared" si="9"/>
        <v>0</v>
      </c>
    </row>
    <row r="31" spans="1:14" ht="15.75" thickBot="1" x14ac:dyDescent="0.3">
      <c r="A31" s="13">
        <v>305</v>
      </c>
      <c r="B31" s="72" t="str">
        <f>IF('Scope Of Work - Budget'!B31="x","x","")</f>
        <v/>
      </c>
      <c r="C31" s="9" t="str">
        <f>IF('Scope Of Work - Budget'!C31&gt;0, 'Scope Of Work - Budget'!C31,"")</f>
        <v>Piping Vents</v>
      </c>
      <c r="D31" s="12">
        <f>'Scope Of Work - Budget'!D31</f>
        <v>0</v>
      </c>
      <c r="E31" s="12"/>
      <c r="F31" s="12"/>
      <c r="G31" s="12"/>
      <c r="H31" s="12"/>
      <c r="I31" s="12"/>
      <c r="J31" s="12"/>
      <c r="K31" s="12"/>
      <c r="L31" s="92">
        <f t="shared" si="5"/>
        <v>0</v>
      </c>
      <c r="M31" s="91">
        <f t="shared" si="6"/>
        <v>0</v>
      </c>
      <c r="N31" s="63">
        <f t="shared" si="9"/>
        <v>0</v>
      </c>
    </row>
    <row r="32" spans="1:14" ht="15.75" thickBot="1" x14ac:dyDescent="0.3">
      <c r="A32" s="13">
        <v>306</v>
      </c>
      <c r="B32" s="72" t="str">
        <f>IF('Scope Of Work - Budget'!B32="x","x","")</f>
        <v/>
      </c>
      <c r="C32" s="9" t="str">
        <f>IF('Scope Of Work - Budget'!C32&gt;0, 'Scope Of Work - Budget'!C32,"")</f>
        <v>Fire Sprinklers</v>
      </c>
      <c r="D32" s="12">
        <f>'Scope Of Work - Budget'!D32</f>
        <v>0</v>
      </c>
      <c r="E32" s="12"/>
      <c r="F32" s="12"/>
      <c r="G32" s="12"/>
      <c r="H32" s="12"/>
      <c r="I32" s="12"/>
      <c r="J32" s="12"/>
      <c r="K32" s="12"/>
      <c r="L32" s="92">
        <f t="shared" si="5"/>
        <v>0</v>
      </c>
      <c r="M32" s="91">
        <f t="shared" si="6"/>
        <v>0</v>
      </c>
      <c r="N32" s="63">
        <f t="shared" si="9"/>
        <v>0</v>
      </c>
    </row>
    <row r="33" spans="1:14" ht="15.75" thickBot="1" x14ac:dyDescent="0.3">
      <c r="A33" s="13">
        <v>307</v>
      </c>
      <c r="B33" s="72" t="str">
        <f>IF('Scope Of Work - Budget'!B33="x","x","")</f>
        <v/>
      </c>
      <c r="C33" s="9" t="str">
        <f>IF('Scope Of Work - Budget'!C33&gt;0, 'Scope Of Work - Budget'!C33,"")</f>
        <v/>
      </c>
      <c r="D33" s="12">
        <f>'Scope Of Work - Budget'!D33</f>
        <v>0</v>
      </c>
      <c r="E33" s="12"/>
      <c r="F33" s="12"/>
      <c r="G33" s="12"/>
      <c r="H33" s="12"/>
      <c r="I33" s="12"/>
      <c r="J33" s="12"/>
      <c r="K33" s="12"/>
      <c r="L33" s="92">
        <f t="shared" si="5"/>
        <v>0</v>
      </c>
      <c r="M33" s="91">
        <f t="shared" si="6"/>
        <v>0</v>
      </c>
      <c r="N33" s="63">
        <f t="shared" si="9"/>
        <v>0</v>
      </c>
    </row>
    <row r="34" spans="1:14" ht="15.75" thickBot="1" x14ac:dyDescent="0.3">
      <c r="A34" s="13">
        <v>308</v>
      </c>
      <c r="B34" s="72" t="str">
        <f>IF('Scope Of Work - Budget'!B34="x","x","")</f>
        <v/>
      </c>
      <c r="C34" s="9" t="str">
        <f>IF('Scope Of Work - Budget'!C34&gt;0, 'Scope Of Work - Budget'!C34,"")</f>
        <v/>
      </c>
      <c r="D34" s="12">
        <f>'Scope Of Work - Budget'!D34</f>
        <v>0</v>
      </c>
      <c r="E34" s="12"/>
      <c r="F34" s="12"/>
      <c r="G34" s="12"/>
      <c r="H34" s="12"/>
      <c r="I34" s="12"/>
      <c r="J34" s="12"/>
      <c r="K34" s="12"/>
      <c r="L34" s="92">
        <f t="shared" si="5"/>
        <v>0</v>
      </c>
      <c r="M34" s="91">
        <f t="shared" si="6"/>
        <v>0</v>
      </c>
      <c r="N34" s="63">
        <f t="shared" si="9"/>
        <v>0</v>
      </c>
    </row>
    <row r="35" spans="1:14" ht="15.75" thickBot="1" x14ac:dyDescent="0.3">
      <c r="A35" s="13">
        <v>309</v>
      </c>
      <c r="B35" s="97" t="str">
        <f>IF('Scope Of Work - Budget'!B35="x","x","")</f>
        <v/>
      </c>
      <c r="C35" s="9" t="str">
        <f>IF('Scope Of Work - Budget'!C35&gt;0, 'Scope Of Work - Budget'!C35,"")</f>
        <v/>
      </c>
      <c r="D35" s="12">
        <f>'Scope Of Work - Budget'!D35</f>
        <v>0</v>
      </c>
      <c r="E35" s="12"/>
      <c r="F35" s="12"/>
      <c r="G35" s="12"/>
      <c r="H35" s="12"/>
      <c r="I35" s="12"/>
      <c r="J35" s="12"/>
      <c r="K35" s="12"/>
      <c r="L35" s="92">
        <f t="shared" si="5"/>
        <v>0</v>
      </c>
      <c r="M35" s="91">
        <f t="shared" si="6"/>
        <v>0</v>
      </c>
      <c r="N35" s="63">
        <f t="shared" si="9"/>
        <v>0</v>
      </c>
    </row>
    <row r="36" spans="1:14" s="29" customFormat="1" ht="15.75" thickBot="1" x14ac:dyDescent="0.3">
      <c r="A36" s="68"/>
      <c r="B36" s="16" t="str">
        <f>IF('Scope Of Work - Budget'!B26="x","x","")</f>
        <v/>
      </c>
      <c r="C36" s="69" t="s">
        <v>19</v>
      </c>
      <c r="D36" s="67">
        <f>SUM(D27:D35)</f>
        <v>0</v>
      </c>
      <c r="E36" s="67">
        <f t="shared" ref="E36:K36" si="10">SUM(E27:E35)</f>
        <v>0</v>
      </c>
      <c r="F36" s="67">
        <f t="shared" si="10"/>
        <v>0</v>
      </c>
      <c r="G36" s="67">
        <f t="shared" si="10"/>
        <v>0</v>
      </c>
      <c r="H36" s="67">
        <f t="shared" si="10"/>
        <v>0</v>
      </c>
      <c r="I36" s="67">
        <f t="shared" si="10"/>
        <v>0</v>
      </c>
      <c r="J36" s="67">
        <f t="shared" si="10"/>
        <v>0</v>
      </c>
      <c r="K36" s="67">
        <f t="shared" si="10"/>
        <v>0</v>
      </c>
      <c r="L36" s="67">
        <f>SUM(L27:L35)</f>
        <v>0</v>
      </c>
      <c r="M36" s="58">
        <f t="shared" ref="M36" si="11">SUM(M27:M35)</f>
        <v>0</v>
      </c>
      <c r="N36" s="70">
        <f t="shared" si="9"/>
        <v>0</v>
      </c>
    </row>
    <row r="37" spans="1:14" s="11" customFormat="1" ht="15.6" customHeight="1" thickBot="1" x14ac:dyDescent="0.3">
      <c r="A37" s="15">
        <v>400</v>
      </c>
      <c r="B37" s="16" t="str">
        <f>IF('Scope Of Work - Budget'!B37="x","x","")</f>
        <v/>
      </c>
      <c r="C37" s="17" t="s">
        <v>72</v>
      </c>
      <c r="D37" s="53"/>
      <c r="E37" s="53"/>
      <c r="F37" s="53"/>
      <c r="G37" s="53"/>
      <c r="H37" s="53"/>
      <c r="I37" s="53"/>
      <c r="J37" s="53"/>
      <c r="K37" s="53"/>
      <c r="L37" s="17"/>
      <c r="M37" s="17"/>
      <c r="N37" s="64"/>
    </row>
    <row r="38" spans="1:14" ht="15.75" thickBot="1" x14ac:dyDescent="0.3">
      <c r="A38" s="13">
        <v>401</v>
      </c>
      <c r="B38" s="72" t="str">
        <f>IF('Scope Of Work - Budget'!B38="x","x","")</f>
        <v/>
      </c>
      <c r="C38" s="9" t="str">
        <f>IF('Scope Of Work - Budget'!C38&gt;0, 'Scope Of Work - Budget'!C38,"")</f>
        <v>Rough Ductwork</v>
      </c>
      <c r="D38" s="12">
        <f>'Scope Of Work - Budget'!D38</f>
        <v>0</v>
      </c>
      <c r="E38" s="12"/>
      <c r="F38" s="12"/>
      <c r="G38" s="12"/>
      <c r="H38" s="12"/>
      <c r="I38" s="12"/>
      <c r="J38" s="12"/>
      <c r="K38" s="12"/>
      <c r="L38" s="92">
        <f t="shared" si="5"/>
        <v>0</v>
      </c>
      <c r="M38" s="91">
        <f t="shared" si="6"/>
        <v>0</v>
      </c>
      <c r="N38" s="63">
        <f>IF(M38=0,0,M38/D38)</f>
        <v>0</v>
      </c>
    </row>
    <row r="39" spans="1:14" ht="15.75" thickBot="1" x14ac:dyDescent="0.3">
      <c r="A39" s="13">
        <v>402</v>
      </c>
      <c r="B39" s="72" t="str">
        <f>IF('Scope Of Work - Budget'!B39="x","x","")</f>
        <v/>
      </c>
      <c r="C39" s="9" t="str">
        <f>IF('Scope Of Work - Budget'!C39&gt;0, 'Scope Of Work - Budget'!C39,"")</f>
        <v>Heating Unit</v>
      </c>
      <c r="D39" s="12">
        <f>'Scope Of Work - Budget'!D39</f>
        <v>0</v>
      </c>
      <c r="E39" s="12"/>
      <c r="F39" s="12"/>
      <c r="G39" s="12"/>
      <c r="H39" s="12"/>
      <c r="I39" s="12"/>
      <c r="J39" s="12"/>
      <c r="K39" s="12"/>
      <c r="L39" s="92">
        <f t="shared" si="5"/>
        <v>0</v>
      </c>
      <c r="M39" s="91">
        <f t="shared" si="6"/>
        <v>0</v>
      </c>
      <c r="N39" s="63">
        <f t="shared" ref="N39:N48" si="12">IF(M39=0,0,M39/D39)</f>
        <v>0</v>
      </c>
    </row>
    <row r="40" spans="1:14" ht="15.75" thickBot="1" x14ac:dyDescent="0.3">
      <c r="A40" s="13">
        <v>403</v>
      </c>
      <c r="B40" s="72" t="str">
        <f>IF('Scope Of Work - Budget'!B40="x","x","")</f>
        <v/>
      </c>
      <c r="C40" s="9" t="str">
        <f>IF('Scope Of Work - Budget'!C40&gt;0, 'Scope Of Work - Budget'!C40,"")</f>
        <v>AC Unit</v>
      </c>
      <c r="D40" s="12">
        <f>'Scope Of Work - Budget'!D40</f>
        <v>0</v>
      </c>
      <c r="E40" s="12"/>
      <c r="F40" s="12"/>
      <c r="G40" s="12"/>
      <c r="H40" s="12"/>
      <c r="I40" s="12"/>
      <c r="J40" s="12"/>
      <c r="K40" s="12"/>
      <c r="L40" s="92">
        <f t="shared" si="5"/>
        <v>0</v>
      </c>
      <c r="M40" s="91">
        <f t="shared" si="6"/>
        <v>0</v>
      </c>
      <c r="N40" s="63">
        <f t="shared" si="12"/>
        <v>0</v>
      </c>
    </row>
    <row r="41" spans="1:14" ht="15.75" thickBot="1" x14ac:dyDescent="0.3">
      <c r="A41" s="13">
        <v>404</v>
      </c>
      <c r="B41" s="72" t="str">
        <f>IF('Scope Of Work - Budget'!B41="x","x","")</f>
        <v/>
      </c>
      <c r="C41" s="9" t="str">
        <f>IF('Scope Of Work - Budget'!C41&gt;0, 'Scope Of Work - Budget'!C41,"")</f>
        <v>Heat Pump</v>
      </c>
      <c r="D41" s="12">
        <f>'Scope Of Work - Budget'!D41</f>
        <v>0</v>
      </c>
      <c r="E41" s="12"/>
      <c r="F41" s="12"/>
      <c r="G41" s="12"/>
      <c r="H41" s="12"/>
      <c r="I41" s="12"/>
      <c r="J41" s="12"/>
      <c r="K41" s="12"/>
      <c r="L41" s="92">
        <f t="shared" si="5"/>
        <v>0</v>
      </c>
      <c r="M41" s="91">
        <f t="shared" si="6"/>
        <v>0</v>
      </c>
      <c r="N41" s="63">
        <f t="shared" si="12"/>
        <v>0</v>
      </c>
    </row>
    <row r="42" spans="1:14" ht="15.75" thickBot="1" x14ac:dyDescent="0.3">
      <c r="A42" s="13">
        <v>405</v>
      </c>
      <c r="B42" s="72" t="str">
        <f>IF('Scope Of Work - Budget'!B42="x","x","")</f>
        <v/>
      </c>
      <c r="C42" s="9" t="str">
        <f>IF('Scope Of Work - Budget'!C42&gt;0, 'Scope Of Work - Budget'!C42,"")</f>
        <v>Hot Water Tank</v>
      </c>
      <c r="D42" s="12">
        <f>'Scope Of Work - Budget'!D42</f>
        <v>0</v>
      </c>
      <c r="E42" s="12"/>
      <c r="F42" s="12"/>
      <c r="G42" s="12"/>
      <c r="H42" s="12"/>
      <c r="I42" s="12"/>
      <c r="J42" s="12"/>
      <c r="K42" s="12"/>
      <c r="L42" s="92">
        <f t="shared" si="5"/>
        <v>0</v>
      </c>
      <c r="M42" s="91">
        <f t="shared" si="6"/>
        <v>0</v>
      </c>
      <c r="N42" s="63">
        <f t="shared" si="12"/>
        <v>0</v>
      </c>
    </row>
    <row r="43" spans="1:14" ht="15.75" thickBot="1" x14ac:dyDescent="0.3">
      <c r="A43" s="13">
        <v>406</v>
      </c>
      <c r="B43" s="72" t="str">
        <f>IF('Scope Of Work - Budget'!B43="x","x","")</f>
        <v/>
      </c>
      <c r="C43" s="9" t="str">
        <f>IF('Scope Of Work - Budget'!C43&gt;0, 'Scope Of Work - Budget'!C43,"")</f>
        <v>Finish Ductwork</v>
      </c>
      <c r="D43" s="12">
        <f>'Scope Of Work - Budget'!D43</f>
        <v>0</v>
      </c>
      <c r="E43" s="12"/>
      <c r="F43" s="12"/>
      <c r="G43" s="12"/>
      <c r="H43" s="12"/>
      <c r="I43" s="12"/>
      <c r="J43" s="12"/>
      <c r="K43" s="12"/>
      <c r="L43" s="92">
        <f t="shared" si="5"/>
        <v>0</v>
      </c>
      <c r="M43" s="91">
        <f t="shared" si="6"/>
        <v>0</v>
      </c>
      <c r="N43" s="63">
        <f t="shared" si="12"/>
        <v>0</v>
      </c>
    </row>
    <row r="44" spans="1:14" ht="15.75" thickBot="1" x14ac:dyDescent="0.3">
      <c r="A44" s="13">
        <v>407</v>
      </c>
      <c r="B44" s="72" t="str">
        <f>IF('Scope Of Work - Budget'!B44="x","x","")</f>
        <v/>
      </c>
      <c r="C44" s="9" t="str">
        <f>IF('Scope Of Work - Budget'!C44&gt;0, 'Scope Of Work - Budget'!C44,"")</f>
        <v>Gas Piping</v>
      </c>
      <c r="D44" s="12">
        <f>'Scope Of Work - Budget'!D44</f>
        <v>0</v>
      </c>
      <c r="E44" s="12"/>
      <c r="F44" s="12"/>
      <c r="G44" s="12"/>
      <c r="H44" s="12"/>
      <c r="I44" s="12"/>
      <c r="J44" s="12"/>
      <c r="K44" s="12"/>
      <c r="L44" s="92">
        <f t="shared" si="5"/>
        <v>0</v>
      </c>
      <c r="M44" s="91">
        <f t="shared" si="6"/>
        <v>0</v>
      </c>
      <c r="N44" s="63">
        <f t="shared" si="12"/>
        <v>0</v>
      </c>
    </row>
    <row r="45" spans="1:14" ht="15.75" thickBot="1" x14ac:dyDescent="0.3">
      <c r="A45" s="13">
        <v>408</v>
      </c>
      <c r="B45" s="72" t="str">
        <f>IF('Scope Of Work - Budget'!B45="x","x","")</f>
        <v/>
      </c>
      <c r="C45" s="9" t="str">
        <f>IF('Scope Of Work - Budget'!C45&gt;0, 'Scope Of Work - Budget'!C45,"")</f>
        <v/>
      </c>
      <c r="D45" s="12">
        <f>'Scope Of Work - Budget'!D45</f>
        <v>0</v>
      </c>
      <c r="E45" s="12"/>
      <c r="F45" s="12"/>
      <c r="G45" s="12"/>
      <c r="H45" s="12"/>
      <c r="I45" s="12"/>
      <c r="J45" s="12"/>
      <c r="K45" s="12"/>
      <c r="L45" s="92">
        <f t="shared" si="5"/>
        <v>0</v>
      </c>
      <c r="M45" s="91">
        <f t="shared" si="6"/>
        <v>0</v>
      </c>
      <c r="N45" s="63">
        <f t="shared" si="12"/>
        <v>0</v>
      </c>
    </row>
    <row r="46" spans="1:14" ht="15.75" thickBot="1" x14ac:dyDescent="0.3">
      <c r="A46" s="13">
        <v>409</v>
      </c>
      <c r="B46" s="72" t="str">
        <f>IF('Scope Of Work - Budget'!B46="x","x","")</f>
        <v/>
      </c>
      <c r="C46" s="9" t="str">
        <f>IF('Scope Of Work - Budget'!C46&gt;0, 'Scope Of Work - Budget'!C46,"")</f>
        <v/>
      </c>
      <c r="D46" s="12">
        <f>'Scope Of Work - Budget'!D46</f>
        <v>0</v>
      </c>
      <c r="E46" s="12"/>
      <c r="F46" s="12"/>
      <c r="G46" s="12"/>
      <c r="H46" s="12"/>
      <c r="I46" s="12"/>
      <c r="J46" s="12"/>
      <c r="K46" s="12"/>
      <c r="L46" s="92">
        <f t="shared" si="5"/>
        <v>0</v>
      </c>
      <c r="M46" s="91">
        <f t="shared" si="6"/>
        <v>0</v>
      </c>
      <c r="N46" s="63">
        <f t="shared" si="12"/>
        <v>0</v>
      </c>
    </row>
    <row r="47" spans="1:14" ht="15.75" thickBot="1" x14ac:dyDescent="0.3">
      <c r="A47" s="13">
        <v>410</v>
      </c>
      <c r="B47" s="97" t="str">
        <f>IF('Scope Of Work - Budget'!B47="x","x","")</f>
        <v/>
      </c>
      <c r="C47" s="9" t="str">
        <f>IF('Scope Of Work - Budget'!C47&gt;0, 'Scope Of Work - Budget'!C47,"")</f>
        <v/>
      </c>
      <c r="D47" s="12">
        <f>'Scope Of Work - Budget'!D47</f>
        <v>0</v>
      </c>
      <c r="E47" s="12"/>
      <c r="F47" s="12"/>
      <c r="G47" s="12"/>
      <c r="H47" s="12"/>
      <c r="I47" s="12"/>
      <c r="J47" s="12"/>
      <c r="K47" s="12"/>
      <c r="L47" s="92">
        <f t="shared" si="5"/>
        <v>0</v>
      </c>
      <c r="M47" s="91">
        <f t="shared" si="6"/>
        <v>0</v>
      </c>
      <c r="N47" s="63">
        <f t="shared" si="12"/>
        <v>0</v>
      </c>
    </row>
    <row r="48" spans="1:14" s="29" customFormat="1" ht="15.75" thickBot="1" x14ac:dyDescent="0.3">
      <c r="A48" s="68"/>
      <c r="B48" s="16" t="str">
        <f>IF('Scope Of Work - Budget'!B37="x","x","")</f>
        <v/>
      </c>
      <c r="C48" s="69" t="s">
        <v>19</v>
      </c>
      <c r="D48" s="67">
        <f>SUM(D38:D47)</f>
        <v>0</v>
      </c>
      <c r="E48" s="67">
        <f t="shared" ref="E48:L48" si="13">SUM(E38:E47)</f>
        <v>0</v>
      </c>
      <c r="F48" s="67">
        <f t="shared" si="13"/>
        <v>0</v>
      </c>
      <c r="G48" s="67">
        <f t="shared" si="13"/>
        <v>0</v>
      </c>
      <c r="H48" s="67">
        <f t="shared" si="13"/>
        <v>0</v>
      </c>
      <c r="I48" s="67">
        <f t="shared" si="13"/>
        <v>0</v>
      </c>
      <c r="J48" s="67">
        <f t="shared" si="13"/>
        <v>0</v>
      </c>
      <c r="K48" s="67">
        <f t="shared" si="13"/>
        <v>0</v>
      </c>
      <c r="L48" s="67">
        <f t="shared" si="13"/>
        <v>0</v>
      </c>
      <c r="M48" s="58">
        <f>SUM(M38:M47)</f>
        <v>0</v>
      </c>
      <c r="N48" s="70">
        <f t="shared" si="12"/>
        <v>0</v>
      </c>
    </row>
    <row r="49" spans="1:14" s="11" customFormat="1" ht="15.6" customHeight="1" thickBot="1" x14ac:dyDescent="0.3">
      <c r="A49" s="15">
        <v>500</v>
      </c>
      <c r="B49" s="16" t="str">
        <f>IF('Scope Of Work - Budget'!B50="x","x","")</f>
        <v/>
      </c>
      <c r="C49" s="17" t="s">
        <v>20</v>
      </c>
      <c r="D49" s="53"/>
      <c r="E49" s="53"/>
      <c r="F49" s="53"/>
      <c r="G49" s="53"/>
      <c r="H49" s="53"/>
      <c r="I49" s="53"/>
      <c r="J49" s="53"/>
      <c r="K49" s="53"/>
      <c r="L49" s="17"/>
      <c r="M49" s="17"/>
      <c r="N49" s="64"/>
    </row>
    <row r="50" spans="1:14" ht="15.75" thickBot="1" x14ac:dyDescent="0.3">
      <c r="A50" s="13">
        <v>501</v>
      </c>
      <c r="B50" s="72" t="str">
        <f>IF('Scope Of Work - Budget'!B51="x","x","")</f>
        <v/>
      </c>
      <c r="C50" s="9" t="str">
        <f>IF('Scope Of Work - Budget'!C51&gt;0, 'Scope Of Work - Budget'!C51,"")</f>
        <v>Demo</v>
      </c>
      <c r="D50" s="12">
        <f>'Scope Of Work - Budget'!D51</f>
        <v>0</v>
      </c>
      <c r="E50" s="12"/>
      <c r="F50" s="12"/>
      <c r="G50" s="12"/>
      <c r="H50" s="12"/>
      <c r="I50" s="12"/>
      <c r="J50" s="12"/>
      <c r="K50" s="12"/>
      <c r="L50" s="92">
        <f t="shared" si="5"/>
        <v>0</v>
      </c>
      <c r="M50" s="91">
        <f t="shared" si="6"/>
        <v>0</v>
      </c>
      <c r="N50" s="63">
        <f>IF(M50=0,0,M50/D50)</f>
        <v>0</v>
      </c>
    </row>
    <row r="51" spans="1:14" ht="15.75" thickBot="1" x14ac:dyDescent="0.3">
      <c r="A51" s="13">
        <v>502</v>
      </c>
      <c r="B51" s="72" t="str">
        <f>IF('Scope Of Work - Budget'!B52="x","x","")</f>
        <v/>
      </c>
      <c r="C51" s="9" t="str">
        <f>IF('Scope Of Work - Budget'!C52&gt;0, 'Scope Of Work - Budget'!C52,"")</f>
        <v>Rough Carpentry</v>
      </c>
      <c r="D51" s="12">
        <f>'Scope Of Work - Budget'!D52</f>
        <v>0</v>
      </c>
      <c r="E51" s="12"/>
      <c r="F51" s="12"/>
      <c r="G51" s="12"/>
      <c r="H51" s="12"/>
      <c r="I51" s="12"/>
      <c r="J51" s="12"/>
      <c r="K51" s="12"/>
      <c r="L51" s="92">
        <f t="shared" si="5"/>
        <v>0</v>
      </c>
      <c r="M51" s="91">
        <f t="shared" si="6"/>
        <v>0</v>
      </c>
      <c r="N51" s="63">
        <f t="shared" ref="N51:N65" si="14">IF(M51=0,0,M51/D51)</f>
        <v>0</v>
      </c>
    </row>
    <row r="52" spans="1:14" ht="15.75" thickBot="1" x14ac:dyDescent="0.3">
      <c r="A52" s="13">
        <v>503</v>
      </c>
      <c r="B52" s="72" t="str">
        <f>IF('Scope Of Work - Budget'!B53="x","x","")</f>
        <v/>
      </c>
      <c r="C52" s="9" t="str">
        <f>IF('Scope Of Work - Budget'!C53&gt;0, 'Scope Of Work - Budget'!C53,"")</f>
        <v xml:space="preserve">Windows </v>
      </c>
      <c r="D52" s="12">
        <f>'Scope Of Work - Budget'!D53</f>
        <v>0</v>
      </c>
      <c r="E52" s="12"/>
      <c r="F52" s="12"/>
      <c r="G52" s="12"/>
      <c r="H52" s="12"/>
      <c r="I52" s="12"/>
      <c r="J52" s="12"/>
      <c r="K52" s="12"/>
      <c r="L52" s="92">
        <f t="shared" si="5"/>
        <v>0</v>
      </c>
      <c r="M52" s="91">
        <f t="shared" si="6"/>
        <v>0</v>
      </c>
      <c r="N52" s="63">
        <f t="shared" si="14"/>
        <v>0</v>
      </c>
    </row>
    <row r="53" spans="1:14" ht="15.75" thickBot="1" x14ac:dyDescent="0.3">
      <c r="A53" s="13">
        <v>504</v>
      </c>
      <c r="B53" s="72" t="str">
        <f>IF('Scope Of Work - Budget'!B54="x","x","")</f>
        <v/>
      </c>
      <c r="C53" s="9" t="str">
        <f>IF('Scope Of Work - Budget'!C54&gt;0, 'Scope Of Work - Budget'!C54,"")</f>
        <v>Insulation</v>
      </c>
      <c r="D53" s="12">
        <f>'Scope Of Work - Budget'!D54</f>
        <v>0</v>
      </c>
      <c r="E53" s="12"/>
      <c r="F53" s="12"/>
      <c r="G53" s="12"/>
      <c r="H53" s="12"/>
      <c r="I53" s="12"/>
      <c r="J53" s="12"/>
      <c r="K53" s="12"/>
      <c r="L53" s="92">
        <f t="shared" si="5"/>
        <v>0</v>
      </c>
      <c r="M53" s="91">
        <f t="shared" si="6"/>
        <v>0</v>
      </c>
      <c r="N53" s="63">
        <f t="shared" si="14"/>
        <v>0</v>
      </c>
    </row>
    <row r="54" spans="1:14" ht="15.75" thickBot="1" x14ac:dyDescent="0.3">
      <c r="A54" s="13">
        <v>505</v>
      </c>
      <c r="B54" s="72" t="str">
        <f>IF('Scope Of Work - Budget'!B55="x","x","")</f>
        <v/>
      </c>
      <c r="C54" s="9" t="str">
        <f>IF('Scope Of Work - Budget'!C55&gt;0, 'Scope Of Work - Budget'!C55,"")</f>
        <v>Drywall</v>
      </c>
      <c r="D54" s="12">
        <f>'Scope Of Work - Budget'!D55</f>
        <v>0</v>
      </c>
      <c r="E54" s="12"/>
      <c r="F54" s="12"/>
      <c r="G54" s="12"/>
      <c r="H54" s="12"/>
      <c r="I54" s="12"/>
      <c r="J54" s="12"/>
      <c r="K54" s="12"/>
      <c r="L54" s="92">
        <f t="shared" si="5"/>
        <v>0</v>
      </c>
      <c r="M54" s="91">
        <f t="shared" si="6"/>
        <v>0</v>
      </c>
      <c r="N54" s="63">
        <f t="shared" si="14"/>
        <v>0</v>
      </c>
    </row>
    <row r="55" spans="1:14" ht="15.75" thickBot="1" x14ac:dyDescent="0.3">
      <c r="A55" s="13">
        <v>506</v>
      </c>
      <c r="B55" s="72" t="str">
        <f>IF('Scope Of Work - Budget'!B56="x","x","")</f>
        <v/>
      </c>
      <c r="C55" s="9" t="str">
        <f>IF('Scope Of Work - Budget'!C56&gt;0, 'Scope Of Work - Budget'!C56,"")</f>
        <v>Painting</v>
      </c>
      <c r="D55" s="12">
        <f>'Scope Of Work - Budget'!D56</f>
        <v>0</v>
      </c>
      <c r="E55" s="12"/>
      <c r="F55" s="12"/>
      <c r="G55" s="12"/>
      <c r="H55" s="12"/>
      <c r="I55" s="12"/>
      <c r="J55" s="12"/>
      <c r="K55" s="12"/>
      <c r="L55" s="92">
        <f t="shared" si="5"/>
        <v>0</v>
      </c>
      <c r="M55" s="91">
        <f t="shared" si="6"/>
        <v>0</v>
      </c>
      <c r="N55" s="63">
        <f t="shared" si="14"/>
        <v>0</v>
      </c>
    </row>
    <row r="56" spans="1:14" ht="15.75" thickBot="1" x14ac:dyDescent="0.3">
      <c r="A56" s="13">
        <v>507</v>
      </c>
      <c r="B56" s="72" t="str">
        <f>IF('Scope Of Work - Budget'!B57="x","x","")</f>
        <v/>
      </c>
      <c r="C56" s="9" t="str">
        <f>IF('Scope Of Work - Budget'!C57&gt;0, 'Scope Of Work - Budget'!C57,"")</f>
        <v xml:space="preserve">Cabinets </v>
      </c>
      <c r="D56" s="12">
        <f>'Scope Of Work - Budget'!D57</f>
        <v>0</v>
      </c>
      <c r="E56" s="12"/>
      <c r="F56" s="12"/>
      <c r="G56" s="12"/>
      <c r="H56" s="12"/>
      <c r="I56" s="12"/>
      <c r="J56" s="12"/>
      <c r="K56" s="12"/>
      <c r="L56" s="92">
        <f t="shared" si="5"/>
        <v>0</v>
      </c>
      <c r="M56" s="91">
        <f t="shared" si="6"/>
        <v>0</v>
      </c>
      <c r="N56" s="63">
        <f t="shared" si="14"/>
        <v>0</v>
      </c>
    </row>
    <row r="57" spans="1:14" ht="15.75" thickBot="1" x14ac:dyDescent="0.3">
      <c r="A57" s="13">
        <v>508</v>
      </c>
      <c r="B57" s="72" t="str">
        <f>IF('Scope Of Work - Budget'!B58="x","x","")</f>
        <v/>
      </c>
      <c r="C57" s="9" t="str">
        <f>IF('Scope Of Work - Budget'!C58&gt;0, 'Scope Of Work - Budget'!C58,"")</f>
        <v>Plumbing Fixtures &amp; Finish</v>
      </c>
      <c r="D57" s="12">
        <f>'Scope Of Work - Budget'!D58</f>
        <v>0</v>
      </c>
      <c r="E57" s="12"/>
      <c r="F57" s="12"/>
      <c r="G57" s="12"/>
      <c r="H57" s="12"/>
      <c r="I57" s="12"/>
      <c r="J57" s="12"/>
      <c r="K57" s="12"/>
      <c r="L57" s="92">
        <f t="shared" si="5"/>
        <v>0</v>
      </c>
      <c r="M57" s="91">
        <f t="shared" si="6"/>
        <v>0</v>
      </c>
      <c r="N57" s="63">
        <f t="shared" si="14"/>
        <v>0</v>
      </c>
    </row>
    <row r="58" spans="1:14" ht="15.75" thickBot="1" x14ac:dyDescent="0.3">
      <c r="A58" s="13">
        <v>509</v>
      </c>
      <c r="B58" s="72" t="str">
        <f>IF('Scope Of Work - Budget'!B59="x","x","")</f>
        <v/>
      </c>
      <c r="C58" s="9" t="str">
        <f>IF('Scope Of Work - Budget'!C59&gt;0, 'Scope Of Work - Budget'!C59,"")</f>
        <v>Electrical Fixtures &amp; Finish</v>
      </c>
      <c r="D58" s="12">
        <f>'Scope Of Work - Budget'!D59</f>
        <v>0</v>
      </c>
      <c r="E58" s="12"/>
      <c r="F58" s="12"/>
      <c r="G58" s="12"/>
      <c r="H58" s="12"/>
      <c r="I58" s="12"/>
      <c r="J58" s="12"/>
      <c r="K58" s="12"/>
      <c r="L58" s="92">
        <f t="shared" si="5"/>
        <v>0</v>
      </c>
      <c r="M58" s="91">
        <f t="shared" si="6"/>
        <v>0</v>
      </c>
      <c r="N58" s="63">
        <f t="shared" si="14"/>
        <v>0</v>
      </c>
    </row>
    <row r="59" spans="1:14" ht="15.75" thickBot="1" x14ac:dyDescent="0.3">
      <c r="A59" s="13">
        <v>510</v>
      </c>
      <c r="B59" s="72" t="str">
        <f>IF('Scope Of Work - Budget'!B60="x","x","")</f>
        <v/>
      </c>
      <c r="C59" s="9" t="str">
        <f>IF('Scope Of Work - Budget'!C60&gt;0, 'Scope Of Work - Budget'!C60,"")</f>
        <v xml:space="preserve">Countertops </v>
      </c>
      <c r="D59" s="12">
        <f>'Scope Of Work - Budget'!D60</f>
        <v>0</v>
      </c>
      <c r="E59" s="12"/>
      <c r="F59" s="12"/>
      <c r="G59" s="12"/>
      <c r="H59" s="12"/>
      <c r="I59" s="12"/>
      <c r="J59" s="12"/>
      <c r="K59" s="12"/>
      <c r="L59" s="92">
        <f t="shared" si="5"/>
        <v>0</v>
      </c>
      <c r="M59" s="91">
        <f t="shared" si="6"/>
        <v>0</v>
      </c>
      <c r="N59" s="63">
        <f t="shared" si="14"/>
        <v>0</v>
      </c>
    </row>
    <row r="60" spans="1:14" ht="15.75" thickBot="1" x14ac:dyDescent="0.3">
      <c r="A60" s="13">
        <v>511</v>
      </c>
      <c r="B60" s="72" t="str">
        <f>IF('Scope Of Work - Budget'!B61="x","x","")</f>
        <v/>
      </c>
      <c r="C60" s="9" t="str">
        <f>IF('Scope Of Work - Budget'!C61&gt;0, 'Scope Of Work - Budget'!C61,"")</f>
        <v>Appliances</v>
      </c>
      <c r="D60" s="12">
        <f>'Scope Of Work - Budget'!D61</f>
        <v>0</v>
      </c>
      <c r="E60" s="12"/>
      <c r="F60" s="12"/>
      <c r="G60" s="12"/>
      <c r="H60" s="12"/>
      <c r="I60" s="12"/>
      <c r="J60" s="12"/>
      <c r="K60" s="12"/>
      <c r="L60" s="92">
        <f t="shared" si="5"/>
        <v>0</v>
      </c>
      <c r="M60" s="91">
        <f t="shared" si="6"/>
        <v>0</v>
      </c>
      <c r="N60" s="63">
        <f t="shared" si="14"/>
        <v>0</v>
      </c>
    </row>
    <row r="61" spans="1:14" ht="15.75" thickBot="1" x14ac:dyDescent="0.3">
      <c r="A61" s="13">
        <v>512</v>
      </c>
      <c r="B61" s="72" t="str">
        <f>IF('Scope Of Work - Budget'!B62="x","x","")</f>
        <v/>
      </c>
      <c r="C61" s="9" t="str">
        <f>IF('Scope Of Work - Budget'!C62&gt;0, 'Scope Of Work - Budget'!C62,"")</f>
        <v>Finish Carpentry</v>
      </c>
      <c r="D61" s="12">
        <f>'Scope Of Work - Budget'!D62</f>
        <v>0</v>
      </c>
      <c r="E61" s="12"/>
      <c r="F61" s="12"/>
      <c r="G61" s="12"/>
      <c r="H61" s="12"/>
      <c r="I61" s="12"/>
      <c r="J61" s="12"/>
      <c r="K61" s="12"/>
      <c r="L61" s="92">
        <f t="shared" si="5"/>
        <v>0</v>
      </c>
      <c r="M61" s="91">
        <f t="shared" si="6"/>
        <v>0</v>
      </c>
      <c r="N61" s="63">
        <f t="shared" si="14"/>
        <v>0</v>
      </c>
    </row>
    <row r="62" spans="1:14" ht="15.75" thickBot="1" x14ac:dyDescent="0.3">
      <c r="A62" s="13">
        <v>513</v>
      </c>
      <c r="B62" s="72" t="str">
        <f>IF('Scope Of Work - Budget'!B63="x","x","")</f>
        <v/>
      </c>
      <c r="C62" s="9" t="str">
        <f>IF('Scope Of Work - Budget'!C63&gt;0, 'Scope Of Work - Budget'!C63,"")</f>
        <v>Hardware &amp; Acccessories</v>
      </c>
      <c r="D62" s="12">
        <f>'Scope Of Work - Budget'!D63</f>
        <v>0</v>
      </c>
      <c r="E62" s="12"/>
      <c r="F62" s="12"/>
      <c r="G62" s="12"/>
      <c r="H62" s="12"/>
      <c r="I62" s="12"/>
      <c r="J62" s="12"/>
      <c r="K62" s="12"/>
      <c r="L62" s="92">
        <f t="shared" si="5"/>
        <v>0</v>
      </c>
      <c r="M62" s="91">
        <f t="shared" si="6"/>
        <v>0</v>
      </c>
      <c r="N62" s="63">
        <f t="shared" si="14"/>
        <v>0</v>
      </c>
    </row>
    <row r="63" spans="1:14" ht="15.75" thickBot="1" x14ac:dyDescent="0.3">
      <c r="A63" s="13">
        <v>514</v>
      </c>
      <c r="B63" s="72" t="str">
        <f>IF('Scope Of Work - Budget'!B64="x","x","")</f>
        <v/>
      </c>
      <c r="C63" s="9" t="str">
        <f>IF('Scope Of Work - Budget'!C64&gt;0, 'Scope Of Work - Budget'!C64,"")</f>
        <v>Flooring</v>
      </c>
      <c r="D63" s="12">
        <f>'Scope Of Work - Budget'!D64</f>
        <v>0</v>
      </c>
      <c r="E63" s="12"/>
      <c r="F63" s="12"/>
      <c r="G63" s="12"/>
      <c r="H63" s="12"/>
      <c r="I63" s="12"/>
      <c r="J63" s="12"/>
      <c r="K63" s="12"/>
      <c r="L63" s="92">
        <f t="shared" si="5"/>
        <v>0</v>
      </c>
      <c r="M63" s="91">
        <f t="shared" si="6"/>
        <v>0</v>
      </c>
      <c r="N63" s="63">
        <f t="shared" si="14"/>
        <v>0</v>
      </c>
    </row>
    <row r="64" spans="1:14" ht="15.75" thickBot="1" x14ac:dyDescent="0.3">
      <c r="A64" s="13">
        <v>515</v>
      </c>
      <c r="B64" s="72" t="str">
        <f>IF('Scope Of Work - Budget'!B65="x","x","")</f>
        <v/>
      </c>
      <c r="C64" s="9" t="str">
        <f>IF('Scope Of Work - Budget'!C65&gt;0, 'Scope Of Work - Budget'!C65,"")</f>
        <v>Clean Up</v>
      </c>
      <c r="D64" s="12">
        <f>'Scope Of Work - Budget'!D65</f>
        <v>0</v>
      </c>
      <c r="E64" s="12"/>
      <c r="F64" s="12"/>
      <c r="G64" s="12"/>
      <c r="H64" s="12"/>
      <c r="I64" s="12"/>
      <c r="J64" s="12"/>
      <c r="K64" s="12"/>
      <c r="L64" s="92">
        <f t="shared" si="5"/>
        <v>0</v>
      </c>
      <c r="M64" s="91">
        <f t="shared" si="6"/>
        <v>0</v>
      </c>
      <c r="N64" s="63">
        <f t="shared" si="14"/>
        <v>0</v>
      </c>
    </row>
    <row r="65" spans="1:14" ht="15.75" thickBot="1" x14ac:dyDescent="0.3">
      <c r="A65" s="13">
        <v>516</v>
      </c>
      <c r="B65" s="97" t="str">
        <f>IF('Scope Of Work - Budget'!B66="x","x","")</f>
        <v/>
      </c>
      <c r="C65" s="9" t="str">
        <f>IF('Scope Of Work - Budget'!C66&gt;0, 'Scope Of Work - Budget'!C66,"")</f>
        <v/>
      </c>
      <c r="D65" s="12">
        <f>'Scope Of Work - Budget'!D66</f>
        <v>0</v>
      </c>
      <c r="E65" s="12"/>
      <c r="F65" s="12"/>
      <c r="G65" s="12"/>
      <c r="H65" s="12"/>
      <c r="I65" s="12"/>
      <c r="J65" s="12"/>
      <c r="K65" s="12"/>
      <c r="L65" s="92">
        <f t="shared" si="5"/>
        <v>0</v>
      </c>
      <c r="M65" s="91">
        <f t="shared" si="6"/>
        <v>0</v>
      </c>
      <c r="N65" s="63">
        <f t="shared" si="14"/>
        <v>0</v>
      </c>
    </row>
    <row r="66" spans="1:14" s="29" customFormat="1" ht="15.75" thickBot="1" x14ac:dyDescent="0.3">
      <c r="A66" s="68"/>
      <c r="B66" s="16" t="str">
        <f>IF('Scope Of Work - Budget'!B50="x","x","")</f>
        <v/>
      </c>
      <c r="C66" s="69" t="s">
        <v>19</v>
      </c>
      <c r="D66" s="67">
        <f t="shared" ref="D66:M66" si="15">SUM(D50:D65)</f>
        <v>0</v>
      </c>
      <c r="E66" s="67">
        <f t="shared" si="15"/>
        <v>0</v>
      </c>
      <c r="F66" s="67">
        <f t="shared" si="15"/>
        <v>0</v>
      </c>
      <c r="G66" s="67">
        <f t="shared" si="15"/>
        <v>0</v>
      </c>
      <c r="H66" s="67">
        <f t="shared" si="15"/>
        <v>0</v>
      </c>
      <c r="I66" s="67">
        <f t="shared" si="15"/>
        <v>0</v>
      </c>
      <c r="J66" s="67">
        <f t="shared" si="15"/>
        <v>0</v>
      </c>
      <c r="K66" s="67">
        <f t="shared" si="15"/>
        <v>0</v>
      </c>
      <c r="L66" s="67">
        <f t="shared" si="15"/>
        <v>0</v>
      </c>
      <c r="M66" s="58">
        <f t="shared" si="15"/>
        <v>0</v>
      </c>
      <c r="N66" s="70">
        <f>IF(M66=0,0,M66/D66)</f>
        <v>0</v>
      </c>
    </row>
    <row r="67" spans="1:14" s="11" customFormat="1" ht="15.6" customHeight="1" thickBot="1" x14ac:dyDescent="0.3">
      <c r="A67" s="15">
        <v>600</v>
      </c>
      <c r="B67" s="16" t="str">
        <f>IF('Scope Of Work - Budget'!B68="x","x","")</f>
        <v/>
      </c>
      <c r="C67" s="17" t="s">
        <v>21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64"/>
    </row>
    <row r="68" spans="1:14" ht="15.75" thickBot="1" x14ac:dyDescent="0.3">
      <c r="A68" s="13">
        <v>601</v>
      </c>
      <c r="B68" s="72" t="str">
        <f>IF('Scope Of Work - Budget'!B69="x","x","")</f>
        <v/>
      </c>
      <c r="C68" s="9" t="str">
        <f>IF('Scope Of Work - Budget'!C69&gt;0, 'Scope Of Work - Budget'!C69,"")</f>
        <v>Demo</v>
      </c>
      <c r="D68" s="12">
        <f>'Scope Of Work - Budget'!D69</f>
        <v>0</v>
      </c>
      <c r="E68" s="12"/>
      <c r="F68" s="12"/>
      <c r="G68" s="12"/>
      <c r="H68" s="12"/>
      <c r="I68" s="12"/>
      <c r="J68" s="12"/>
      <c r="K68" s="12"/>
      <c r="L68" s="92">
        <f t="shared" si="5"/>
        <v>0</v>
      </c>
      <c r="M68" s="91">
        <f t="shared" si="6"/>
        <v>0</v>
      </c>
      <c r="N68" s="63">
        <f>IF(M68=0,0,M68/D68)</f>
        <v>0</v>
      </c>
    </row>
    <row r="69" spans="1:14" ht="15.75" thickBot="1" x14ac:dyDescent="0.3">
      <c r="A69" s="13">
        <v>602</v>
      </c>
      <c r="B69" s="72" t="str">
        <f>IF('Scope Of Work - Budget'!B70="x","x","")</f>
        <v/>
      </c>
      <c r="C69" s="9" t="str">
        <f>IF('Scope Of Work - Budget'!C70&gt;0, 'Scope Of Work - Budget'!C70,"")</f>
        <v>Rough Carpentry</v>
      </c>
      <c r="D69" s="12">
        <f>'Scope Of Work - Budget'!D70</f>
        <v>0</v>
      </c>
      <c r="E69" s="12"/>
      <c r="F69" s="12"/>
      <c r="G69" s="12"/>
      <c r="H69" s="12"/>
      <c r="I69" s="12"/>
      <c r="J69" s="12"/>
      <c r="K69" s="12"/>
      <c r="L69" s="92">
        <f t="shared" si="5"/>
        <v>0</v>
      </c>
      <c r="M69" s="91">
        <f t="shared" si="6"/>
        <v>0</v>
      </c>
      <c r="N69" s="63">
        <f t="shared" ref="N69:N81" si="16">IF(M69=0,0,M69/D69)</f>
        <v>0</v>
      </c>
    </row>
    <row r="70" spans="1:14" ht="15.75" thickBot="1" x14ac:dyDescent="0.3">
      <c r="A70" s="13">
        <v>603</v>
      </c>
      <c r="B70" s="72" t="str">
        <f>IF('Scope Of Work - Budget'!B71="x","x","")</f>
        <v/>
      </c>
      <c r="C70" s="9" t="str">
        <f>IF('Scope Of Work - Budget'!C71&gt;0, 'Scope Of Work - Budget'!C71,"")</f>
        <v xml:space="preserve">Windows </v>
      </c>
      <c r="D70" s="12">
        <f>'Scope Of Work - Budget'!D71</f>
        <v>0</v>
      </c>
      <c r="E70" s="12"/>
      <c r="F70" s="12"/>
      <c r="G70" s="12"/>
      <c r="H70" s="12"/>
      <c r="I70" s="12"/>
      <c r="J70" s="12"/>
      <c r="K70" s="12"/>
      <c r="L70" s="92">
        <f t="shared" si="5"/>
        <v>0</v>
      </c>
      <c r="M70" s="91">
        <f t="shared" si="6"/>
        <v>0</v>
      </c>
      <c r="N70" s="63">
        <f t="shared" si="16"/>
        <v>0</v>
      </c>
    </row>
    <row r="71" spans="1:14" ht="15.75" thickBot="1" x14ac:dyDescent="0.3">
      <c r="A71" s="13">
        <v>604</v>
      </c>
      <c r="B71" s="72" t="str">
        <f>IF('Scope Of Work - Budget'!B72="x","x","")</f>
        <v/>
      </c>
      <c r="C71" s="9" t="str">
        <f>IF('Scope Of Work - Budget'!C72&gt;0, 'Scope Of Work - Budget'!C72,"")</f>
        <v>Insulation</v>
      </c>
      <c r="D71" s="12">
        <f>'Scope Of Work - Budget'!D72</f>
        <v>0</v>
      </c>
      <c r="E71" s="12"/>
      <c r="F71" s="12"/>
      <c r="G71" s="12"/>
      <c r="H71" s="12"/>
      <c r="I71" s="12"/>
      <c r="J71" s="12"/>
      <c r="K71" s="12"/>
      <c r="L71" s="92">
        <f t="shared" si="5"/>
        <v>0</v>
      </c>
      <c r="M71" s="91">
        <f t="shared" si="6"/>
        <v>0</v>
      </c>
      <c r="N71" s="63">
        <f t="shared" si="16"/>
        <v>0</v>
      </c>
    </row>
    <row r="72" spans="1:14" ht="15.75" thickBot="1" x14ac:dyDescent="0.3">
      <c r="A72" s="13">
        <v>605</v>
      </c>
      <c r="B72" s="72" t="str">
        <f>IF('Scope Of Work - Budget'!B73="x","x","")</f>
        <v/>
      </c>
      <c r="C72" s="9" t="str">
        <f>IF('Scope Of Work - Budget'!C73&gt;0, 'Scope Of Work - Budget'!C73,"")</f>
        <v>Drywall</v>
      </c>
      <c r="D72" s="12">
        <f>'Scope Of Work - Budget'!D73</f>
        <v>0</v>
      </c>
      <c r="E72" s="12"/>
      <c r="F72" s="12"/>
      <c r="G72" s="12"/>
      <c r="H72" s="12"/>
      <c r="I72" s="12"/>
      <c r="J72" s="12"/>
      <c r="K72" s="12"/>
      <c r="L72" s="92">
        <f t="shared" si="5"/>
        <v>0</v>
      </c>
      <c r="M72" s="91">
        <f t="shared" si="6"/>
        <v>0</v>
      </c>
      <c r="N72" s="63">
        <f t="shared" si="16"/>
        <v>0</v>
      </c>
    </row>
    <row r="73" spans="1:14" ht="15.75" thickBot="1" x14ac:dyDescent="0.3">
      <c r="A73" s="13">
        <v>606</v>
      </c>
      <c r="B73" s="72" t="str">
        <f>IF('Scope Of Work - Budget'!B74="x","x","")</f>
        <v/>
      </c>
      <c r="C73" s="9" t="str">
        <f>IF('Scope Of Work - Budget'!C74&gt;0, 'Scope Of Work - Budget'!C74,"")</f>
        <v>Painting</v>
      </c>
      <c r="D73" s="12">
        <f>'Scope Of Work - Budget'!D74</f>
        <v>0</v>
      </c>
      <c r="E73" s="12"/>
      <c r="F73" s="12"/>
      <c r="G73" s="12"/>
      <c r="H73" s="12"/>
      <c r="I73" s="12"/>
      <c r="J73" s="12"/>
      <c r="K73" s="12"/>
      <c r="L73" s="92">
        <f t="shared" si="5"/>
        <v>0</v>
      </c>
      <c r="M73" s="91">
        <f t="shared" si="6"/>
        <v>0</v>
      </c>
      <c r="N73" s="63">
        <f t="shared" si="16"/>
        <v>0</v>
      </c>
    </row>
    <row r="74" spans="1:14" ht="15.75" thickBot="1" x14ac:dyDescent="0.3">
      <c r="A74" s="13">
        <v>607</v>
      </c>
      <c r="B74" s="72" t="str">
        <f>IF('Scope Of Work - Budget'!B75="x","x","")</f>
        <v/>
      </c>
      <c r="C74" s="9" t="str">
        <f>IF('Scope Of Work - Budget'!C75&gt;0, 'Scope Of Work - Budget'!C75,"")</f>
        <v xml:space="preserve">Cabinets </v>
      </c>
      <c r="D74" s="12">
        <f>'Scope Of Work - Budget'!D75</f>
        <v>0</v>
      </c>
      <c r="E74" s="12"/>
      <c r="F74" s="12"/>
      <c r="G74" s="12"/>
      <c r="H74" s="12"/>
      <c r="I74" s="12"/>
      <c r="J74" s="12"/>
      <c r="K74" s="12"/>
      <c r="L74" s="92">
        <f t="shared" si="5"/>
        <v>0</v>
      </c>
      <c r="M74" s="91">
        <f t="shared" si="6"/>
        <v>0</v>
      </c>
      <c r="N74" s="63">
        <f t="shared" si="16"/>
        <v>0</v>
      </c>
    </row>
    <row r="75" spans="1:14" ht="15.75" thickBot="1" x14ac:dyDescent="0.3">
      <c r="A75" s="13">
        <v>608</v>
      </c>
      <c r="B75" s="72" t="str">
        <f>IF('Scope Of Work - Budget'!B76="x","x","")</f>
        <v/>
      </c>
      <c r="C75" s="9" t="str">
        <f>IF('Scope Of Work - Budget'!C76&gt;0, 'Scope Of Work - Budget'!C76,"")</f>
        <v>Doors &amp; Trim</v>
      </c>
      <c r="D75" s="12">
        <f>'Scope Of Work - Budget'!D76</f>
        <v>0</v>
      </c>
      <c r="E75" s="12"/>
      <c r="F75" s="12"/>
      <c r="G75" s="12"/>
      <c r="H75" s="12"/>
      <c r="I75" s="12"/>
      <c r="J75" s="12"/>
      <c r="K75" s="12"/>
      <c r="L75" s="92">
        <f t="shared" si="5"/>
        <v>0</v>
      </c>
      <c r="M75" s="91">
        <f t="shared" si="6"/>
        <v>0</v>
      </c>
      <c r="N75" s="63">
        <f t="shared" si="16"/>
        <v>0</v>
      </c>
    </row>
    <row r="76" spans="1:14" ht="15.75" thickBot="1" x14ac:dyDescent="0.3">
      <c r="A76" s="13">
        <v>609</v>
      </c>
      <c r="B76" s="72" t="str">
        <f>IF('Scope Of Work - Budget'!B77="x","x","")</f>
        <v/>
      </c>
      <c r="C76" s="9" t="str">
        <f>IF('Scope Of Work - Budget'!C77&gt;0, 'Scope Of Work - Budget'!C77,"")</f>
        <v>Electrical Fixtures &amp; Finish</v>
      </c>
      <c r="D76" s="12">
        <f>'Scope Of Work - Budget'!D77</f>
        <v>0</v>
      </c>
      <c r="E76" s="12"/>
      <c r="F76" s="12"/>
      <c r="G76" s="12"/>
      <c r="H76" s="12"/>
      <c r="I76" s="12"/>
      <c r="J76" s="12"/>
      <c r="K76" s="12"/>
      <c r="L76" s="92">
        <f t="shared" si="5"/>
        <v>0</v>
      </c>
      <c r="M76" s="91">
        <f t="shared" si="6"/>
        <v>0</v>
      </c>
      <c r="N76" s="63">
        <f t="shared" si="16"/>
        <v>0</v>
      </c>
    </row>
    <row r="77" spans="1:14" ht="15.75" thickBot="1" x14ac:dyDescent="0.3">
      <c r="A77" s="13">
        <v>610</v>
      </c>
      <c r="B77" s="72" t="str">
        <f>IF('Scope Of Work - Budget'!B78="x","x","")</f>
        <v/>
      </c>
      <c r="C77" s="9" t="str">
        <f>IF('Scope Of Work - Budget'!C78&gt;0, 'Scope Of Work - Budget'!C78,"")</f>
        <v>Finish Carpentry</v>
      </c>
      <c r="D77" s="12">
        <f>'Scope Of Work - Budget'!D78</f>
        <v>0</v>
      </c>
      <c r="E77" s="12"/>
      <c r="F77" s="12"/>
      <c r="G77" s="12"/>
      <c r="H77" s="12"/>
      <c r="I77" s="12"/>
      <c r="J77" s="12"/>
      <c r="K77" s="12"/>
      <c r="L77" s="92">
        <f t="shared" si="5"/>
        <v>0</v>
      </c>
      <c r="M77" s="91">
        <f t="shared" si="6"/>
        <v>0</v>
      </c>
      <c r="N77" s="63">
        <f t="shared" si="16"/>
        <v>0</v>
      </c>
    </row>
    <row r="78" spans="1:14" ht="15.75" thickBot="1" x14ac:dyDescent="0.3">
      <c r="A78" s="13">
        <v>611</v>
      </c>
      <c r="B78" s="72" t="str">
        <f>IF('Scope Of Work - Budget'!B79="x","x","")</f>
        <v/>
      </c>
      <c r="C78" s="9" t="str">
        <f>IF('Scope Of Work - Budget'!C79&gt;0, 'Scope Of Work - Budget'!C79,"")</f>
        <v xml:space="preserve">Finish Hardware </v>
      </c>
      <c r="D78" s="12">
        <f>'Scope Of Work - Budget'!D79</f>
        <v>0</v>
      </c>
      <c r="E78" s="12"/>
      <c r="F78" s="12"/>
      <c r="G78" s="12"/>
      <c r="H78" s="12"/>
      <c r="I78" s="12"/>
      <c r="J78" s="12"/>
      <c r="K78" s="12"/>
      <c r="L78" s="92">
        <f t="shared" si="5"/>
        <v>0</v>
      </c>
      <c r="M78" s="91">
        <f t="shared" si="6"/>
        <v>0</v>
      </c>
      <c r="N78" s="63">
        <f t="shared" si="16"/>
        <v>0</v>
      </c>
    </row>
    <row r="79" spans="1:14" ht="15.75" thickBot="1" x14ac:dyDescent="0.3">
      <c r="A79" s="13">
        <v>612</v>
      </c>
      <c r="B79" s="72" t="str">
        <f>IF('Scope Of Work - Budget'!B80="x","x","")</f>
        <v/>
      </c>
      <c r="C79" s="9" t="str">
        <f>IF('Scope Of Work - Budget'!C80&gt;0, 'Scope Of Work - Budget'!C80,"")</f>
        <v>Flooring</v>
      </c>
      <c r="D79" s="12">
        <f>'Scope Of Work - Budget'!D80</f>
        <v>0</v>
      </c>
      <c r="E79" s="12"/>
      <c r="F79" s="12"/>
      <c r="G79" s="12"/>
      <c r="H79" s="12"/>
      <c r="I79" s="12"/>
      <c r="J79" s="12"/>
      <c r="K79" s="12"/>
      <c r="L79" s="92">
        <f t="shared" si="5"/>
        <v>0</v>
      </c>
      <c r="M79" s="91">
        <f t="shared" si="6"/>
        <v>0</v>
      </c>
      <c r="N79" s="63">
        <f t="shared" si="16"/>
        <v>0</v>
      </c>
    </row>
    <row r="80" spans="1:14" ht="15.75" thickBot="1" x14ac:dyDescent="0.3">
      <c r="A80" s="13">
        <v>613</v>
      </c>
      <c r="B80" s="72" t="str">
        <f>IF('Scope Of Work - Budget'!B81="x","x","")</f>
        <v/>
      </c>
      <c r="C80" s="9" t="str">
        <f>IF('Scope Of Work - Budget'!C81&gt;0, 'Scope Of Work - Budget'!C81,"")</f>
        <v>Clean Up</v>
      </c>
      <c r="D80" s="12">
        <f>'Scope Of Work - Budget'!D81</f>
        <v>0</v>
      </c>
      <c r="E80" s="12"/>
      <c r="F80" s="12"/>
      <c r="G80" s="12"/>
      <c r="H80" s="12"/>
      <c r="I80" s="12"/>
      <c r="J80" s="12"/>
      <c r="K80" s="12"/>
      <c r="L80" s="92">
        <f t="shared" ref="L80:L143" si="17">SUM(E80:K80)</f>
        <v>0</v>
      </c>
      <c r="M80" s="91">
        <f t="shared" ref="M80:M143" si="18">+D80-L80</f>
        <v>0</v>
      </c>
      <c r="N80" s="63">
        <f t="shared" si="16"/>
        <v>0</v>
      </c>
    </row>
    <row r="81" spans="1:14" ht="15.75" thickBot="1" x14ac:dyDescent="0.3">
      <c r="A81" s="13">
        <v>614</v>
      </c>
      <c r="B81" s="97" t="str">
        <f>IF('Scope Of Work - Budget'!B82="x","x","")</f>
        <v/>
      </c>
      <c r="C81" s="9" t="str">
        <f>IF('Scope Of Work - Budget'!C82&gt;0, 'Scope Of Work - Budget'!C82,"")</f>
        <v/>
      </c>
      <c r="D81" s="12">
        <f>'Scope Of Work - Budget'!D82</f>
        <v>0</v>
      </c>
      <c r="E81" s="12"/>
      <c r="F81" s="12"/>
      <c r="G81" s="12"/>
      <c r="H81" s="12"/>
      <c r="I81" s="12"/>
      <c r="J81" s="12"/>
      <c r="K81" s="12"/>
      <c r="L81" s="92">
        <f t="shared" si="17"/>
        <v>0</v>
      </c>
      <c r="M81" s="91">
        <f t="shared" si="18"/>
        <v>0</v>
      </c>
      <c r="N81" s="63">
        <f t="shared" si="16"/>
        <v>0</v>
      </c>
    </row>
    <row r="82" spans="1:14" s="29" customFormat="1" ht="15.75" thickBot="1" x14ac:dyDescent="0.3">
      <c r="A82" s="68"/>
      <c r="B82" s="16" t="str">
        <f>IF('Scope Of Work - Budget'!B68="x","x","")</f>
        <v/>
      </c>
      <c r="C82" s="69" t="s">
        <v>19</v>
      </c>
      <c r="D82" s="67">
        <f t="shared" ref="D82:M82" si="19">SUM(D68:D81)</f>
        <v>0</v>
      </c>
      <c r="E82" s="67">
        <f t="shared" si="19"/>
        <v>0</v>
      </c>
      <c r="F82" s="67">
        <f t="shared" si="19"/>
        <v>0</v>
      </c>
      <c r="G82" s="67">
        <f t="shared" si="19"/>
        <v>0</v>
      </c>
      <c r="H82" s="67">
        <f t="shared" si="19"/>
        <v>0</v>
      </c>
      <c r="I82" s="67">
        <f t="shared" si="19"/>
        <v>0</v>
      </c>
      <c r="J82" s="67">
        <f t="shared" si="19"/>
        <v>0</v>
      </c>
      <c r="K82" s="67">
        <f t="shared" si="19"/>
        <v>0</v>
      </c>
      <c r="L82" s="67">
        <f t="shared" si="19"/>
        <v>0</v>
      </c>
      <c r="M82" s="58">
        <f t="shared" si="19"/>
        <v>0</v>
      </c>
      <c r="N82" s="70">
        <f>IF(M82=0,0,M82/D82)</f>
        <v>0</v>
      </c>
    </row>
    <row r="83" spans="1:14" s="11" customFormat="1" ht="15.6" customHeight="1" thickBot="1" x14ac:dyDescent="0.3">
      <c r="A83" s="15">
        <v>700</v>
      </c>
      <c r="B83" s="16" t="str">
        <f>IF('Scope Of Work - Budget'!B84="x","x","")</f>
        <v/>
      </c>
      <c r="C83" s="17" t="s">
        <v>23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64"/>
    </row>
    <row r="84" spans="1:14" ht="15.75" thickBot="1" x14ac:dyDescent="0.3">
      <c r="A84" s="13">
        <v>701</v>
      </c>
      <c r="B84" s="72" t="str">
        <f>IF('Scope Of Work - Budget'!B85="x","x","")</f>
        <v/>
      </c>
      <c r="C84" s="9" t="str">
        <f>IF('Scope Of Work - Budget'!C85&gt;0, 'Scope Of Work - Budget'!C85,"")</f>
        <v>Demo</v>
      </c>
      <c r="D84" s="12">
        <f>'Scope Of Work - Budget'!D85</f>
        <v>0</v>
      </c>
      <c r="E84" s="12"/>
      <c r="F84" s="12"/>
      <c r="G84" s="12"/>
      <c r="H84" s="12"/>
      <c r="I84" s="12"/>
      <c r="J84" s="12"/>
      <c r="K84" s="12"/>
      <c r="L84" s="92">
        <f t="shared" si="17"/>
        <v>0</v>
      </c>
      <c r="M84" s="91">
        <f t="shared" si="18"/>
        <v>0</v>
      </c>
      <c r="N84" s="63">
        <f>IF(M84=0,0,M84/D84)</f>
        <v>0</v>
      </c>
    </row>
    <row r="85" spans="1:14" ht="15.75" thickBot="1" x14ac:dyDescent="0.3">
      <c r="A85" s="13">
        <v>702</v>
      </c>
      <c r="B85" s="72" t="str">
        <f>IF('Scope Of Work - Budget'!B86="x","x","")</f>
        <v/>
      </c>
      <c r="C85" s="9" t="str">
        <f>IF('Scope Of Work - Budget'!C86&gt;0, 'Scope Of Work - Budget'!C86,"")</f>
        <v>Rough Carpentry</v>
      </c>
      <c r="D85" s="12">
        <f>'Scope Of Work - Budget'!D86</f>
        <v>0</v>
      </c>
      <c r="E85" s="12"/>
      <c r="F85" s="12"/>
      <c r="G85" s="12"/>
      <c r="H85" s="12"/>
      <c r="I85" s="12"/>
      <c r="J85" s="12"/>
      <c r="K85" s="12"/>
      <c r="L85" s="92">
        <f t="shared" si="17"/>
        <v>0</v>
      </c>
      <c r="M85" s="91">
        <f t="shared" si="18"/>
        <v>0</v>
      </c>
      <c r="N85" s="63">
        <f t="shared" ref="N85:N97" si="20">IF(M85=0,0,M85/D85)</f>
        <v>0</v>
      </c>
    </row>
    <row r="86" spans="1:14" ht="15.75" thickBot="1" x14ac:dyDescent="0.3">
      <c r="A86" s="13">
        <v>703</v>
      </c>
      <c r="B86" s="72" t="str">
        <f>IF('Scope Of Work - Budget'!B87="x","x","")</f>
        <v/>
      </c>
      <c r="C86" s="9" t="str">
        <f>IF('Scope Of Work - Budget'!C87&gt;0, 'Scope Of Work - Budget'!C87,"")</f>
        <v xml:space="preserve">Windows </v>
      </c>
      <c r="D86" s="12">
        <f>'Scope Of Work - Budget'!D87</f>
        <v>0</v>
      </c>
      <c r="E86" s="12"/>
      <c r="F86" s="12"/>
      <c r="G86" s="12"/>
      <c r="H86" s="12"/>
      <c r="I86" s="12"/>
      <c r="J86" s="12"/>
      <c r="K86" s="12"/>
      <c r="L86" s="92">
        <f t="shared" si="17"/>
        <v>0</v>
      </c>
      <c r="M86" s="91">
        <f t="shared" si="18"/>
        <v>0</v>
      </c>
      <c r="N86" s="63">
        <f t="shared" si="20"/>
        <v>0</v>
      </c>
    </row>
    <row r="87" spans="1:14" ht="15.75" thickBot="1" x14ac:dyDescent="0.3">
      <c r="A87" s="13">
        <v>704</v>
      </c>
      <c r="B87" s="72" t="str">
        <f>IF('Scope Of Work - Budget'!B88="x","x","")</f>
        <v/>
      </c>
      <c r="C87" s="9" t="str">
        <f>IF('Scope Of Work - Budget'!C88&gt;0, 'Scope Of Work - Budget'!C88,"")</f>
        <v>Fireplace</v>
      </c>
      <c r="D87" s="12">
        <f>'Scope Of Work - Budget'!D88</f>
        <v>0</v>
      </c>
      <c r="E87" s="12"/>
      <c r="F87" s="12"/>
      <c r="G87" s="12"/>
      <c r="H87" s="12"/>
      <c r="I87" s="12"/>
      <c r="J87" s="12"/>
      <c r="K87" s="12"/>
      <c r="L87" s="92">
        <f t="shared" si="17"/>
        <v>0</v>
      </c>
      <c r="M87" s="91">
        <f t="shared" si="18"/>
        <v>0</v>
      </c>
      <c r="N87" s="63">
        <f t="shared" si="20"/>
        <v>0</v>
      </c>
    </row>
    <row r="88" spans="1:14" ht="15.75" thickBot="1" x14ac:dyDescent="0.3">
      <c r="A88" s="13">
        <v>705</v>
      </c>
      <c r="B88" s="72" t="str">
        <f>IF('Scope Of Work - Budget'!B89="x","x","")</f>
        <v/>
      </c>
      <c r="C88" s="9" t="str">
        <f>IF('Scope Of Work - Budget'!C89&gt;0, 'Scope Of Work - Budget'!C89,"")</f>
        <v>Insulation</v>
      </c>
      <c r="D88" s="12">
        <f>'Scope Of Work - Budget'!D89</f>
        <v>0</v>
      </c>
      <c r="E88" s="12"/>
      <c r="F88" s="12"/>
      <c r="G88" s="12"/>
      <c r="H88" s="12"/>
      <c r="I88" s="12"/>
      <c r="J88" s="12"/>
      <c r="K88" s="12"/>
      <c r="L88" s="92">
        <f t="shared" si="17"/>
        <v>0</v>
      </c>
      <c r="M88" s="91">
        <f t="shared" si="18"/>
        <v>0</v>
      </c>
      <c r="N88" s="63">
        <f t="shared" si="20"/>
        <v>0</v>
      </c>
    </row>
    <row r="89" spans="1:14" ht="15.75" thickBot="1" x14ac:dyDescent="0.3">
      <c r="A89" s="13">
        <v>706</v>
      </c>
      <c r="B89" s="72" t="str">
        <f>IF('Scope Of Work - Budget'!B90="x","x","")</f>
        <v/>
      </c>
      <c r="C89" s="9" t="str">
        <f>IF('Scope Of Work - Budget'!C90&gt;0, 'Scope Of Work - Budget'!C90,"")</f>
        <v>Drywall</v>
      </c>
      <c r="D89" s="12">
        <f>'Scope Of Work - Budget'!D90</f>
        <v>0</v>
      </c>
      <c r="E89" s="12"/>
      <c r="F89" s="12"/>
      <c r="G89" s="12"/>
      <c r="H89" s="12"/>
      <c r="I89" s="12"/>
      <c r="J89" s="12"/>
      <c r="K89" s="12"/>
      <c r="L89" s="92">
        <f t="shared" si="17"/>
        <v>0</v>
      </c>
      <c r="M89" s="91">
        <f t="shared" si="18"/>
        <v>0</v>
      </c>
      <c r="N89" s="63">
        <f t="shared" si="20"/>
        <v>0</v>
      </c>
    </row>
    <row r="90" spans="1:14" ht="15.75" thickBot="1" x14ac:dyDescent="0.3">
      <c r="A90" s="13">
        <v>707</v>
      </c>
      <c r="B90" s="72" t="str">
        <f>IF('Scope Of Work - Budget'!B91="x","x","")</f>
        <v/>
      </c>
      <c r="C90" s="9" t="str">
        <f>IF('Scope Of Work - Budget'!C91&gt;0, 'Scope Of Work - Budget'!C91,"")</f>
        <v>Painting</v>
      </c>
      <c r="D90" s="12">
        <f>'Scope Of Work - Budget'!D91</f>
        <v>0</v>
      </c>
      <c r="E90" s="12"/>
      <c r="F90" s="12"/>
      <c r="G90" s="12"/>
      <c r="H90" s="12"/>
      <c r="I90" s="12"/>
      <c r="J90" s="12"/>
      <c r="K90" s="12"/>
      <c r="L90" s="92">
        <f t="shared" si="17"/>
        <v>0</v>
      </c>
      <c r="M90" s="91">
        <f t="shared" si="18"/>
        <v>0</v>
      </c>
      <c r="N90" s="63">
        <f t="shared" si="20"/>
        <v>0</v>
      </c>
    </row>
    <row r="91" spans="1:14" ht="15.75" thickBot="1" x14ac:dyDescent="0.3">
      <c r="A91" s="13">
        <v>708</v>
      </c>
      <c r="B91" s="72" t="str">
        <f>IF('Scope Of Work - Budget'!B92="x","x","")</f>
        <v/>
      </c>
      <c r="C91" s="9" t="str">
        <f>IF('Scope Of Work - Budget'!C92&gt;0, 'Scope Of Work - Budget'!C92,"")</f>
        <v>Doors &amp; Trim</v>
      </c>
      <c r="D91" s="12">
        <f>'Scope Of Work - Budget'!D92</f>
        <v>0</v>
      </c>
      <c r="E91" s="12"/>
      <c r="F91" s="12"/>
      <c r="G91" s="12"/>
      <c r="H91" s="12"/>
      <c r="I91" s="12"/>
      <c r="J91" s="12"/>
      <c r="K91" s="12"/>
      <c r="L91" s="92">
        <f t="shared" si="17"/>
        <v>0</v>
      </c>
      <c r="M91" s="91">
        <f t="shared" si="18"/>
        <v>0</v>
      </c>
      <c r="N91" s="63">
        <f t="shared" si="20"/>
        <v>0</v>
      </c>
    </row>
    <row r="92" spans="1:14" ht="15.75" thickBot="1" x14ac:dyDescent="0.3">
      <c r="A92" s="13">
        <v>709</v>
      </c>
      <c r="B92" s="72" t="str">
        <f>IF('Scope Of Work - Budget'!B93="x","x","")</f>
        <v/>
      </c>
      <c r="C92" s="9" t="str">
        <f>IF('Scope Of Work - Budget'!C93&gt;0, 'Scope Of Work - Budget'!C93,"")</f>
        <v>Electrical Fixtures &amp; Finish</v>
      </c>
      <c r="D92" s="12">
        <f>'Scope Of Work - Budget'!D93</f>
        <v>0</v>
      </c>
      <c r="E92" s="12"/>
      <c r="F92" s="12"/>
      <c r="G92" s="12"/>
      <c r="H92" s="12"/>
      <c r="I92" s="12"/>
      <c r="J92" s="12"/>
      <c r="K92" s="12"/>
      <c r="L92" s="92">
        <f t="shared" si="17"/>
        <v>0</v>
      </c>
      <c r="M92" s="91">
        <f t="shared" si="18"/>
        <v>0</v>
      </c>
      <c r="N92" s="63">
        <f t="shared" si="20"/>
        <v>0</v>
      </c>
    </row>
    <row r="93" spans="1:14" ht="15.75" thickBot="1" x14ac:dyDescent="0.3">
      <c r="A93" s="13">
        <v>710</v>
      </c>
      <c r="B93" s="72" t="str">
        <f>IF('Scope Of Work - Budget'!B94="x","x","")</f>
        <v/>
      </c>
      <c r="C93" s="9" t="str">
        <f>IF('Scope Of Work - Budget'!C94&gt;0, 'Scope Of Work - Budget'!C94,"")</f>
        <v>Finish Carpentry</v>
      </c>
      <c r="D93" s="12">
        <f>'Scope Of Work - Budget'!D94</f>
        <v>0</v>
      </c>
      <c r="E93" s="12"/>
      <c r="F93" s="12"/>
      <c r="G93" s="12"/>
      <c r="H93" s="12"/>
      <c r="I93" s="12"/>
      <c r="J93" s="12"/>
      <c r="K93" s="12"/>
      <c r="L93" s="92">
        <f t="shared" si="17"/>
        <v>0</v>
      </c>
      <c r="M93" s="91">
        <f t="shared" si="18"/>
        <v>0</v>
      </c>
      <c r="N93" s="63">
        <f t="shared" si="20"/>
        <v>0</v>
      </c>
    </row>
    <row r="94" spans="1:14" ht="15.75" thickBot="1" x14ac:dyDescent="0.3">
      <c r="A94" s="13">
        <v>711</v>
      </c>
      <c r="B94" s="72" t="str">
        <f>IF('Scope Of Work - Budget'!B95="x","x","")</f>
        <v/>
      </c>
      <c r="C94" s="9" t="str">
        <f>IF('Scope Of Work - Budget'!C95&gt;0, 'Scope Of Work - Budget'!C95,"")</f>
        <v xml:space="preserve">Finish Hardware </v>
      </c>
      <c r="D94" s="12">
        <f>'Scope Of Work - Budget'!D95</f>
        <v>0</v>
      </c>
      <c r="E94" s="12"/>
      <c r="F94" s="12"/>
      <c r="G94" s="12"/>
      <c r="H94" s="12"/>
      <c r="I94" s="12"/>
      <c r="J94" s="12"/>
      <c r="K94" s="12"/>
      <c r="L94" s="92">
        <f t="shared" si="17"/>
        <v>0</v>
      </c>
      <c r="M94" s="91">
        <f t="shared" si="18"/>
        <v>0</v>
      </c>
      <c r="N94" s="63">
        <f t="shared" si="20"/>
        <v>0</v>
      </c>
    </row>
    <row r="95" spans="1:14" ht="15.75" thickBot="1" x14ac:dyDescent="0.3">
      <c r="A95" s="13">
        <v>712</v>
      </c>
      <c r="B95" s="72" t="str">
        <f>IF('Scope Of Work - Budget'!B96="x","x","")</f>
        <v/>
      </c>
      <c r="C95" s="9" t="str">
        <f>IF('Scope Of Work - Budget'!C96&gt;0, 'Scope Of Work - Budget'!C96,"")</f>
        <v>Flooring</v>
      </c>
      <c r="D95" s="12">
        <f>'Scope Of Work - Budget'!D96</f>
        <v>0</v>
      </c>
      <c r="E95" s="12"/>
      <c r="F95" s="12"/>
      <c r="G95" s="12"/>
      <c r="H95" s="12"/>
      <c r="I95" s="12"/>
      <c r="J95" s="12"/>
      <c r="K95" s="12"/>
      <c r="L95" s="92">
        <f t="shared" si="17"/>
        <v>0</v>
      </c>
      <c r="M95" s="91">
        <f t="shared" si="18"/>
        <v>0</v>
      </c>
      <c r="N95" s="63">
        <f t="shared" si="20"/>
        <v>0</v>
      </c>
    </row>
    <row r="96" spans="1:14" ht="15.75" thickBot="1" x14ac:dyDescent="0.3">
      <c r="A96" s="13">
        <v>713</v>
      </c>
      <c r="B96" s="72" t="str">
        <f>IF('Scope Of Work - Budget'!B97="x","x","")</f>
        <v/>
      </c>
      <c r="C96" s="9" t="str">
        <f>IF('Scope Of Work - Budget'!C97&gt;0, 'Scope Of Work - Budget'!C97,"")</f>
        <v>Clean Up</v>
      </c>
      <c r="D96" s="12">
        <f>'Scope Of Work - Budget'!D97</f>
        <v>0</v>
      </c>
      <c r="E96" s="12"/>
      <c r="F96" s="12"/>
      <c r="G96" s="12"/>
      <c r="H96" s="12"/>
      <c r="I96" s="12"/>
      <c r="J96" s="12"/>
      <c r="K96" s="12"/>
      <c r="L96" s="92">
        <f t="shared" si="17"/>
        <v>0</v>
      </c>
      <c r="M96" s="91">
        <f t="shared" si="18"/>
        <v>0</v>
      </c>
      <c r="N96" s="63">
        <f t="shared" si="20"/>
        <v>0</v>
      </c>
    </row>
    <row r="97" spans="1:14" ht="15.75" thickBot="1" x14ac:dyDescent="0.3">
      <c r="A97" s="13">
        <v>714</v>
      </c>
      <c r="B97" s="97"/>
      <c r="C97" s="9" t="str">
        <f>IF('Scope Of Work - Budget'!C98&gt;0, 'Scope Of Work - Budget'!C98,"")</f>
        <v/>
      </c>
      <c r="D97" s="12">
        <f>'Scope Of Work - Budget'!D98</f>
        <v>0</v>
      </c>
      <c r="E97" s="12"/>
      <c r="F97" s="12"/>
      <c r="G97" s="12"/>
      <c r="H97" s="12"/>
      <c r="I97" s="12"/>
      <c r="J97" s="12"/>
      <c r="K97" s="12"/>
      <c r="L97" s="92">
        <f t="shared" si="17"/>
        <v>0</v>
      </c>
      <c r="M97" s="91">
        <f t="shared" si="18"/>
        <v>0</v>
      </c>
      <c r="N97" s="63">
        <f t="shared" si="20"/>
        <v>0</v>
      </c>
    </row>
    <row r="98" spans="1:14" s="29" customFormat="1" ht="15.75" thickBot="1" x14ac:dyDescent="0.3">
      <c r="A98" s="68"/>
      <c r="B98" s="16" t="str">
        <f>IF('Scope Of Work - Budget'!B84="x","x","")</f>
        <v/>
      </c>
      <c r="C98" s="69" t="s">
        <v>19</v>
      </c>
      <c r="D98" s="67">
        <f t="shared" ref="D98:M98" si="21">SUM(D84:D97)</f>
        <v>0</v>
      </c>
      <c r="E98" s="67">
        <f t="shared" si="21"/>
        <v>0</v>
      </c>
      <c r="F98" s="67">
        <f t="shared" si="21"/>
        <v>0</v>
      </c>
      <c r="G98" s="67">
        <f t="shared" si="21"/>
        <v>0</v>
      </c>
      <c r="H98" s="67">
        <f t="shared" si="21"/>
        <v>0</v>
      </c>
      <c r="I98" s="67">
        <f t="shared" si="21"/>
        <v>0</v>
      </c>
      <c r="J98" s="67">
        <f t="shared" si="21"/>
        <v>0</v>
      </c>
      <c r="K98" s="67">
        <f t="shared" si="21"/>
        <v>0</v>
      </c>
      <c r="L98" s="67">
        <f t="shared" si="21"/>
        <v>0</v>
      </c>
      <c r="M98" s="58">
        <f t="shared" si="21"/>
        <v>0</v>
      </c>
      <c r="N98" s="70">
        <f>IF(M98=0,0,M98/D98)</f>
        <v>0</v>
      </c>
    </row>
    <row r="99" spans="1:14" s="11" customFormat="1" ht="15.6" customHeight="1" thickBot="1" x14ac:dyDescent="0.3">
      <c r="A99" s="15">
        <v>800</v>
      </c>
      <c r="B99" s="16" t="str">
        <f>IF('Scope Of Work - Budget'!B101="x","x","")</f>
        <v/>
      </c>
      <c r="C99" s="17" t="s">
        <v>24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64"/>
    </row>
    <row r="100" spans="1:14" ht="15.75" thickBot="1" x14ac:dyDescent="0.3">
      <c r="A100" s="13">
        <v>801</v>
      </c>
      <c r="B100" s="72" t="str">
        <f>IF('Scope Of Work - Budget'!B102="x","x","")</f>
        <v/>
      </c>
      <c r="C100" s="9" t="str">
        <f>IF('Scope Of Work - Budget'!C102&gt;0, 'Scope Of Work - Budget'!C102,"")</f>
        <v>Demo</v>
      </c>
      <c r="D100" s="12">
        <f>'Scope Of Work - Budget'!D102</f>
        <v>0</v>
      </c>
      <c r="E100" s="12"/>
      <c r="F100" s="12"/>
      <c r="G100" s="12"/>
      <c r="H100" s="12"/>
      <c r="I100" s="12"/>
      <c r="J100" s="12"/>
      <c r="K100" s="12"/>
      <c r="L100" s="92">
        <f t="shared" si="17"/>
        <v>0</v>
      </c>
      <c r="M100" s="91">
        <f t="shared" si="18"/>
        <v>0</v>
      </c>
      <c r="N100" s="63">
        <f>IF(M100=0,0,M100/D100)</f>
        <v>0</v>
      </c>
    </row>
    <row r="101" spans="1:14" ht="15.75" thickBot="1" x14ac:dyDescent="0.3">
      <c r="A101" s="13">
        <v>802</v>
      </c>
      <c r="B101" s="72" t="str">
        <f>IF('Scope Of Work - Budget'!B103="x","x","")</f>
        <v/>
      </c>
      <c r="C101" s="9" t="str">
        <f>IF('Scope Of Work - Budget'!C103&gt;0, 'Scope Of Work - Budget'!C103,"")</f>
        <v>Rough Carpentry</v>
      </c>
      <c r="D101" s="12">
        <f>'Scope Of Work - Budget'!D103</f>
        <v>0</v>
      </c>
      <c r="E101" s="12"/>
      <c r="F101" s="12"/>
      <c r="G101" s="12"/>
      <c r="H101" s="12"/>
      <c r="I101" s="12"/>
      <c r="J101" s="12"/>
      <c r="K101" s="12"/>
      <c r="L101" s="92">
        <f t="shared" si="17"/>
        <v>0</v>
      </c>
      <c r="M101" s="91">
        <f t="shared" si="18"/>
        <v>0</v>
      </c>
      <c r="N101" s="63">
        <f t="shared" ref="N101:N116" si="22">IF(M101=0,0,M101/D101)</f>
        <v>0</v>
      </c>
    </row>
    <row r="102" spans="1:14" ht="15.75" thickBot="1" x14ac:dyDescent="0.3">
      <c r="A102" s="13">
        <v>803</v>
      </c>
      <c r="B102" s="72" t="str">
        <f>IF('Scope Of Work - Budget'!B104="x","x","")</f>
        <v/>
      </c>
      <c r="C102" s="9" t="str">
        <f>IF('Scope Of Work - Budget'!C104&gt;0, 'Scope Of Work - Budget'!C104,"")</f>
        <v xml:space="preserve">Windows </v>
      </c>
      <c r="D102" s="12">
        <f>'Scope Of Work - Budget'!D104</f>
        <v>0</v>
      </c>
      <c r="E102" s="12"/>
      <c r="F102" s="12"/>
      <c r="G102" s="12"/>
      <c r="H102" s="12"/>
      <c r="I102" s="12"/>
      <c r="J102" s="12"/>
      <c r="K102" s="12"/>
      <c r="L102" s="92">
        <f t="shared" si="17"/>
        <v>0</v>
      </c>
      <c r="M102" s="91">
        <f t="shared" si="18"/>
        <v>0</v>
      </c>
      <c r="N102" s="63">
        <f t="shared" si="22"/>
        <v>0</v>
      </c>
    </row>
    <row r="103" spans="1:14" ht="15.75" thickBot="1" x14ac:dyDescent="0.3">
      <c r="A103" s="13">
        <v>804</v>
      </c>
      <c r="B103" s="72" t="str">
        <f>IF('Scope Of Work - Budget'!B105="x","x","")</f>
        <v/>
      </c>
      <c r="C103" s="9" t="str">
        <f>IF('Scope Of Work - Budget'!C105&gt;0, 'Scope Of Work - Budget'!C105,"")</f>
        <v>Fireplace</v>
      </c>
      <c r="D103" s="12">
        <f>'Scope Of Work - Budget'!D105</f>
        <v>0</v>
      </c>
      <c r="E103" s="12"/>
      <c r="F103" s="12"/>
      <c r="G103" s="12"/>
      <c r="H103" s="12"/>
      <c r="I103" s="12"/>
      <c r="J103" s="12"/>
      <c r="K103" s="12"/>
      <c r="L103" s="92">
        <f t="shared" si="17"/>
        <v>0</v>
      </c>
      <c r="M103" s="91">
        <f t="shared" si="18"/>
        <v>0</v>
      </c>
      <c r="N103" s="63">
        <f t="shared" si="22"/>
        <v>0</v>
      </c>
    </row>
    <row r="104" spans="1:14" ht="15.75" thickBot="1" x14ac:dyDescent="0.3">
      <c r="A104" s="13">
        <v>805</v>
      </c>
      <c r="B104" s="72" t="str">
        <f>IF('Scope Of Work - Budget'!B106="x","x","")</f>
        <v/>
      </c>
      <c r="C104" s="9" t="str">
        <f>IF('Scope Of Work - Budget'!C106&gt;0, 'Scope Of Work - Budget'!C106,"")</f>
        <v>Insulation</v>
      </c>
      <c r="D104" s="12">
        <f>'Scope Of Work - Budget'!D106</f>
        <v>0</v>
      </c>
      <c r="E104" s="12"/>
      <c r="F104" s="12"/>
      <c r="G104" s="12"/>
      <c r="H104" s="12"/>
      <c r="I104" s="12"/>
      <c r="J104" s="12"/>
      <c r="K104" s="12"/>
      <c r="L104" s="92">
        <f t="shared" si="17"/>
        <v>0</v>
      </c>
      <c r="M104" s="91">
        <f t="shared" si="18"/>
        <v>0</v>
      </c>
      <c r="N104" s="63">
        <f t="shared" si="22"/>
        <v>0</v>
      </c>
    </row>
    <row r="105" spans="1:14" ht="15.75" thickBot="1" x14ac:dyDescent="0.3">
      <c r="A105" s="13">
        <v>806</v>
      </c>
      <c r="B105" s="72" t="str">
        <f>IF('Scope Of Work - Budget'!B107="x","x","")</f>
        <v/>
      </c>
      <c r="C105" s="9" t="str">
        <f>IF('Scope Of Work - Budget'!C107&gt;0, 'Scope Of Work - Budget'!C107,"")</f>
        <v>Drywall</v>
      </c>
      <c r="D105" s="12">
        <f>'Scope Of Work - Budget'!D107</f>
        <v>0</v>
      </c>
      <c r="E105" s="12"/>
      <c r="F105" s="12"/>
      <c r="G105" s="12"/>
      <c r="H105" s="12"/>
      <c r="I105" s="12"/>
      <c r="J105" s="12"/>
      <c r="K105" s="12"/>
      <c r="L105" s="92">
        <f t="shared" si="17"/>
        <v>0</v>
      </c>
      <c r="M105" s="91">
        <f t="shared" si="18"/>
        <v>0</v>
      </c>
      <c r="N105" s="63">
        <f t="shared" si="22"/>
        <v>0</v>
      </c>
    </row>
    <row r="106" spans="1:14" ht="15.75" thickBot="1" x14ac:dyDescent="0.3">
      <c r="A106" s="13">
        <v>807</v>
      </c>
      <c r="B106" s="72" t="str">
        <f>IF('Scope Of Work - Budget'!B108="x","x","")</f>
        <v/>
      </c>
      <c r="C106" s="9" t="str">
        <f>IF('Scope Of Work - Budget'!C108&gt;0, 'Scope Of Work - Budget'!C108,"")</f>
        <v>Painting</v>
      </c>
      <c r="D106" s="12">
        <f>'Scope Of Work - Budget'!D108</f>
        <v>0</v>
      </c>
      <c r="E106" s="12"/>
      <c r="F106" s="12"/>
      <c r="G106" s="12"/>
      <c r="H106" s="12"/>
      <c r="I106" s="12"/>
      <c r="J106" s="12"/>
      <c r="K106" s="12"/>
      <c r="L106" s="92">
        <f t="shared" si="17"/>
        <v>0</v>
      </c>
      <c r="M106" s="91">
        <f t="shared" si="18"/>
        <v>0</v>
      </c>
      <c r="N106" s="63">
        <f t="shared" si="22"/>
        <v>0</v>
      </c>
    </row>
    <row r="107" spans="1:14" ht="15.75" thickBot="1" x14ac:dyDescent="0.3">
      <c r="A107" s="13">
        <v>808</v>
      </c>
      <c r="B107" s="72" t="str">
        <f>IF('Scope Of Work - Budget'!B109="x","x","")</f>
        <v/>
      </c>
      <c r="C107" s="9" t="str">
        <f>IF('Scope Of Work - Budget'!C109&gt;0, 'Scope Of Work - Budget'!C109,"")</f>
        <v>Doors &amp; Trim</v>
      </c>
      <c r="D107" s="12">
        <f>'Scope Of Work - Budget'!D109</f>
        <v>0</v>
      </c>
      <c r="E107" s="12"/>
      <c r="F107" s="12"/>
      <c r="G107" s="12"/>
      <c r="H107" s="12"/>
      <c r="I107" s="12"/>
      <c r="J107" s="12"/>
      <c r="K107" s="12"/>
      <c r="L107" s="92">
        <f t="shared" si="17"/>
        <v>0</v>
      </c>
      <c r="M107" s="91">
        <f t="shared" si="18"/>
        <v>0</v>
      </c>
      <c r="N107" s="63">
        <f t="shared" si="22"/>
        <v>0</v>
      </c>
    </row>
    <row r="108" spans="1:14" ht="15.75" thickBot="1" x14ac:dyDescent="0.3">
      <c r="A108" s="13">
        <v>809</v>
      </c>
      <c r="B108" s="72" t="str">
        <f>IF('Scope Of Work - Budget'!B110="x","x","")</f>
        <v/>
      </c>
      <c r="C108" s="9" t="str">
        <f>IF('Scope Of Work - Budget'!C110&gt;0, 'Scope Of Work - Budget'!C110,"")</f>
        <v>Electrical Fixtures &amp; Finish</v>
      </c>
      <c r="D108" s="12">
        <f>'Scope Of Work - Budget'!D110</f>
        <v>0</v>
      </c>
      <c r="E108" s="12"/>
      <c r="F108" s="12"/>
      <c r="G108" s="12"/>
      <c r="H108" s="12"/>
      <c r="I108" s="12"/>
      <c r="J108" s="12"/>
      <c r="K108" s="12"/>
      <c r="L108" s="92">
        <f t="shared" si="17"/>
        <v>0</v>
      </c>
      <c r="M108" s="91">
        <f t="shared" si="18"/>
        <v>0</v>
      </c>
      <c r="N108" s="63">
        <f t="shared" si="22"/>
        <v>0</v>
      </c>
    </row>
    <row r="109" spans="1:14" ht="15.75" thickBot="1" x14ac:dyDescent="0.3">
      <c r="A109" s="13">
        <v>810</v>
      </c>
      <c r="B109" s="72" t="str">
        <f>IF('Scope Of Work - Budget'!B111="x","x","")</f>
        <v/>
      </c>
      <c r="C109" s="9" t="str">
        <f>IF('Scope Of Work - Budget'!C111&gt;0, 'Scope Of Work - Budget'!C111,"")</f>
        <v>Finish Carpentry</v>
      </c>
      <c r="D109" s="12">
        <f>'Scope Of Work - Budget'!D111</f>
        <v>0</v>
      </c>
      <c r="E109" s="12"/>
      <c r="F109" s="12"/>
      <c r="G109" s="12"/>
      <c r="H109" s="12"/>
      <c r="I109" s="12"/>
      <c r="J109" s="12"/>
      <c r="K109" s="12"/>
      <c r="L109" s="92">
        <f t="shared" si="17"/>
        <v>0</v>
      </c>
      <c r="M109" s="91">
        <f t="shared" si="18"/>
        <v>0</v>
      </c>
      <c r="N109" s="63">
        <f t="shared" si="22"/>
        <v>0</v>
      </c>
    </row>
    <row r="110" spans="1:14" ht="15.75" thickBot="1" x14ac:dyDescent="0.3">
      <c r="A110" s="13">
        <v>811</v>
      </c>
      <c r="B110" s="72" t="str">
        <f>IF('Scope Of Work - Budget'!B112="x","x","")</f>
        <v/>
      </c>
      <c r="C110" s="9" t="str">
        <f>IF('Scope Of Work - Budget'!C112&gt;0, 'Scope Of Work - Budget'!C112,"")</f>
        <v xml:space="preserve">Finish Hardware </v>
      </c>
      <c r="D110" s="12">
        <f>'Scope Of Work - Budget'!D112</f>
        <v>0</v>
      </c>
      <c r="E110" s="12"/>
      <c r="F110" s="12"/>
      <c r="G110" s="12"/>
      <c r="H110" s="12"/>
      <c r="I110" s="12"/>
      <c r="J110" s="12"/>
      <c r="K110" s="12"/>
      <c r="L110" s="92">
        <f t="shared" si="17"/>
        <v>0</v>
      </c>
      <c r="M110" s="91">
        <f t="shared" si="18"/>
        <v>0</v>
      </c>
      <c r="N110" s="63">
        <f t="shared" si="22"/>
        <v>0</v>
      </c>
    </row>
    <row r="111" spans="1:14" ht="15.75" thickBot="1" x14ac:dyDescent="0.3">
      <c r="A111" s="13">
        <v>812</v>
      </c>
      <c r="B111" s="72" t="str">
        <f>IF('Scope Of Work - Budget'!B113="x","x","")</f>
        <v/>
      </c>
      <c r="C111" s="9" t="str">
        <f>IF('Scope Of Work - Budget'!C113&gt;0, 'Scope Of Work - Budget'!C113,"")</f>
        <v>Flooring</v>
      </c>
      <c r="D111" s="12">
        <f>'Scope Of Work - Budget'!D113</f>
        <v>0</v>
      </c>
      <c r="E111" s="12"/>
      <c r="F111" s="12"/>
      <c r="G111" s="12"/>
      <c r="H111" s="12"/>
      <c r="I111" s="12"/>
      <c r="J111" s="12"/>
      <c r="K111" s="12"/>
      <c r="L111" s="92">
        <f t="shared" si="17"/>
        <v>0</v>
      </c>
      <c r="M111" s="91">
        <f t="shared" si="18"/>
        <v>0</v>
      </c>
      <c r="N111" s="63">
        <f t="shared" si="22"/>
        <v>0</v>
      </c>
    </row>
    <row r="112" spans="1:14" ht="15.75" thickBot="1" x14ac:dyDescent="0.3">
      <c r="A112" s="13">
        <v>813</v>
      </c>
      <c r="B112" s="72" t="str">
        <f>IF('Scope Of Work - Budget'!B114="x","x","")</f>
        <v/>
      </c>
      <c r="C112" s="9" t="str">
        <f>IF('Scope Of Work - Budget'!C114&gt;0, 'Scope Of Work - Budget'!C114,"")</f>
        <v>Clean Up</v>
      </c>
      <c r="D112" s="12">
        <f>'Scope Of Work - Budget'!D114</f>
        <v>0</v>
      </c>
      <c r="E112" s="12"/>
      <c r="F112" s="12"/>
      <c r="G112" s="12"/>
      <c r="H112" s="12"/>
      <c r="I112" s="12"/>
      <c r="J112" s="12"/>
      <c r="K112" s="12"/>
      <c r="L112" s="92">
        <f t="shared" si="17"/>
        <v>0</v>
      </c>
      <c r="M112" s="91">
        <f t="shared" si="18"/>
        <v>0</v>
      </c>
      <c r="N112" s="63">
        <f t="shared" si="22"/>
        <v>0</v>
      </c>
    </row>
    <row r="113" spans="1:14" ht="15.75" thickBot="1" x14ac:dyDescent="0.3">
      <c r="A113" s="13">
        <v>814</v>
      </c>
      <c r="B113" s="72" t="str">
        <f>IF('Scope Of Work - Budget'!B115="x","x","")</f>
        <v/>
      </c>
      <c r="C113" s="9" t="str">
        <f>IF('Scope Of Work - Budget'!C115&gt;0, 'Scope Of Work - Budget'!C115,"")</f>
        <v/>
      </c>
      <c r="D113" s="12">
        <f>'Scope Of Work - Budget'!D115</f>
        <v>0</v>
      </c>
      <c r="E113" s="12"/>
      <c r="F113" s="12"/>
      <c r="G113" s="12"/>
      <c r="H113" s="12"/>
      <c r="I113" s="12"/>
      <c r="J113" s="12"/>
      <c r="K113" s="12"/>
      <c r="L113" s="92">
        <f t="shared" si="17"/>
        <v>0</v>
      </c>
      <c r="M113" s="91">
        <f t="shared" si="18"/>
        <v>0</v>
      </c>
      <c r="N113" s="63">
        <f t="shared" si="22"/>
        <v>0</v>
      </c>
    </row>
    <row r="114" spans="1:14" ht="15.75" thickBot="1" x14ac:dyDescent="0.3">
      <c r="A114" s="13">
        <v>815</v>
      </c>
      <c r="B114" s="72" t="str">
        <f>IF('Scope Of Work - Budget'!B116="x","x","")</f>
        <v/>
      </c>
      <c r="C114" s="9" t="str">
        <f>IF('Scope Of Work - Budget'!C116&gt;0, 'Scope Of Work - Budget'!C116,"")</f>
        <v/>
      </c>
      <c r="D114" s="12">
        <f>'Scope Of Work - Budget'!D116</f>
        <v>0</v>
      </c>
      <c r="E114" s="12"/>
      <c r="F114" s="12"/>
      <c r="G114" s="12"/>
      <c r="H114" s="12"/>
      <c r="I114" s="12"/>
      <c r="J114" s="12"/>
      <c r="K114" s="12"/>
      <c r="L114" s="92">
        <f t="shared" si="17"/>
        <v>0</v>
      </c>
      <c r="M114" s="91">
        <f t="shared" si="18"/>
        <v>0</v>
      </c>
      <c r="N114" s="63">
        <f t="shared" si="22"/>
        <v>0</v>
      </c>
    </row>
    <row r="115" spans="1:14" ht="15.75" thickBot="1" x14ac:dyDescent="0.3">
      <c r="A115" s="13">
        <v>816</v>
      </c>
      <c r="B115" s="72" t="str">
        <f>IF('Scope Of Work - Budget'!B117="x","x","")</f>
        <v/>
      </c>
      <c r="C115" s="9" t="str">
        <f>IF('Scope Of Work - Budget'!C117&gt;0, 'Scope Of Work - Budget'!C117,"")</f>
        <v/>
      </c>
      <c r="D115" s="12">
        <f>'Scope Of Work - Budget'!D117</f>
        <v>0</v>
      </c>
      <c r="E115" s="12"/>
      <c r="F115" s="12"/>
      <c r="G115" s="12"/>
      <c r="H115" s="12"/>
      <c r="I115" s="12"/>
      <c r="J115" s="12"/>
      <c r="K115" s="12"/>
      <c r="L115" s="92">
        <f t="shared" si="17"/>
        <v>0</v>
      </c>
      <c r="M115" s="91">
        <f t="shared" si="18"/>
        <v>0</v>
      </c>
      <c r="N115" s="63">
        <f t="shared" si="22"/>
        <v>0</v>
      </c>
    </row>
    <row r="116" spans="1:14" ht="15.75" thickBot="1" x14ac:dyDescent="0.3">
      <c r="A116" s="13">
        <v>817</v>
      </c>
      <c r="B116" s="97" t="str">
        <f>IF('Scope Of Work - Budget'!B118="x","x","")</f>
        <v/>
      </c>
      <c r="C116" s="9" t="str">
        <f>IF('Scope Of Work - Budget'!C118&gt;0, 'Scope Of Work - Budget'!C118,"")</f>
        <v/>
      </c>
      <c r="D116" s="12">
        <f>'Scope Of Work - Budget'!D118</f>
        <v>0</v>
      </c>
      <c r="E116" s="12"/>
      <c r="F116" s="12"/>
      <c r="G116" s="12"/>
      <c r="H116" s="12"/>
      <c r="I116" s="12"/>
      <c r="J116" s="12"/>
      <c r="K116" s="12"/>
      <c r="L116" s="92">
        <f t="shared" si="17"/>
        <v>0</v>
      </c>
      <c r="M116" s="91">
        <f t="shared" si="18"/>
        <v>0</v>
      </c>
      <c r="N116" s="63">
        <f t="shared" si="22"/>
        <v>0</v>
      </c>
    </row>
    <row r="117" spans="1:14" s="29" customFormat="1" ht="15.75" thickBot="1" x14ac:dyDescent="0.3">
      <c r="A117" s="68"/>
      <c r="B117" s="16" t="str">
        <f>IF('Scope Of Work - Budget'!B101="x","x","")</f>
        <v/>
      </c>
      <c r="C117" s="69" t="s">
        <v>19</v>
      </c>
      <c r="D117" s="67">
        <f>SUM(D100:D116)</f>
        <v>0</v>
      </c>
      <c r="E117" s="67">
        <f t="shared" ref="E117:M117" si="23">SUM(E98)</f>
        <v>0</v>
      </c>
      <c r="F117" s="67">
        <f t="shared" si="23"/>
        <v>0</v>
      </c>
      <c r="G117" s="67">
        <f t="shared" si="23"/>
        <v>0</v>
      </c>
      <c r="H117" s="67">
        <f t="shared" si="23"/>
        <v>0</v>
      </c>
      <c r="I117" s="67">
        <f t="shared" si="23"/>
        <v>0</v>
      </c>
      <c r="J117" s="67">
        <f t="shared" si="23"/>
        <v>0</v>
      </c>
      <c r="K117" s="67">
        <f t="shared" si="23"/>
        <v>0</v>
      </c>
      <c r="L117" s="67">
        <f t="shared" si="23"/>
        <v>0</v>
      </c>
      <c r="M117" s="58">
        <f t="shared" si="23"/>
        <v>0</v>
      </c>
      <c r="N117" s="70">
        <f>IF(M117=0,0,M117/D117)</f>
        <v>0</v>
      </c>
    </row>
    <row r="118" spans="1:14" s="11" customFormat="1" ht="15.6" customHeight="1" thickBot="1" x14ac:dyDescent="0.3">
      <c r="A118" s="15">
        <v>900</v>
      </c>
      <c r="B118" s="16" t="str">
        <f>IF('Scope Of Work - Budget'!B120="x","x","")</f>
        <v/>
      </c>
      <c r="C118" s="17" t="s">
        <v>87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64"/>
    </row>
    <row r="119" spans="1:14" ht="15.75" thickBot="1" x14ac:dyDescent="0.3">
      <c r="A119" s="13">
        <v>901</v>
      </c>
      <c r="B119" s="72" t="str">
        <f>IF('Scope Of Work - Budget'!B121="x","x","")</f>
        <v/>
      </c>
      <c r="C119" s="9" t="str">
        <f>IF('Scope Of Work - Budget'!C121&gt;0, 'Scope Of Work - Budget'!C121,"")</f>
        <v>Demo</v>
      </c>
      <c r="D119" s="12">
        <f>'Scope Of Work - Budget'!D121</f>
        <v>0</v>
      </c>
      <c r="E119" s="12"/>
      <c r="F119" s="12"/>
      <c r="G119" s="12"/>
      <c r="H119" s="12"/>
      <c r="I119" s="12"/>
      <c r="J119" s="12"/>
      <c r="K119" s="12"/>
      <c r="L119" s="92">
        <f t="shared" si="17"/>
        <v>0</v>
      </c>
      <c r="M119" s="91">
        <f t="shared" si="18"/>
        <v>0</v>
      </c>
      <c r="N119" s="63">
        <f>IF(M119=0,0,M119/D119)</f>
        <v>0</v>
      </c>
    </row>
    <row r="120" spans="1:14" ht="15.75" thickBot="1" x14ac:dyDescent="0.3">
      <c r="A120" s="13">
        <v>902</v>
      </c>
      <c r="B120" s="72" t="str">
        <f>IF('Scope Of Work - Budget'!B122="x","x","")</f>
        <v/>
      </c>
      <c r="C120" s="9" t="str">
        <f>IF('Scope Of Work - Budget'!C122&gt;0, 'Scope Of Work - Budget'!C122,"")</f>
        <v>Rough Carpentry</v>
      </c>
      <c r="D120" s="12">
        <f>'Scope Of Work - Budget'!D122</f>
        <v>0</v>
      </c>
      <c r="E120" s="12"/>
      <c r="F120" s="12"/>
      <c r="G120" s="12"/>
      <c r="H120" s="12"/>
      <c r="I120" s="12"/>
      <c r="J120" s="12"/>
      <c r="K120" s="12"/>
      <c r="L120" s="92">
        <f t="shared" si="17"/>
        <v>0</v>
      </c>
      <c r="M120" s="91">
        <f t="shared" si="18"/>
        <v>0</v>
      </c>
      <c r="N120" s="63">
        <f t="shared" ref="N120:N131" si="24">IF(M120=0,0,M120/D120)</f>
        <v>0</v>
      </c>
    </row>
    <row r="121" spans="1:14" ht="15.75" thickBot="1" x14ac:dyDescent="0.3">
      <c r="A121" s="13">
        <v>903</v>
      </c>
      <c r="B121" s="72" t="str">
        <f>IF('Scope Of Work - Budget'!B123="x","x","")</f>
        <v/>
      </c>
      <c r="C121" s="9" t="str">
        <f>IF('Scope Of Work - Budget'!C123&gt;0, 'Scope Of Work - Budget'!C123,"")</f>
        <v xml:space="preserve">Windows </v>
      </c>
      <c r="D121" s="12">
        <f>'Scope Of Work - Budget'!D123</f>
        <v>0</v>
      </c>
      <c r="E121" s="12"/>
      <c r="F121" s="12"/>
      <c r="G121" s="12"/>
      <c r="H121" s="12"/>
      <c r="I121" s="12"/>
      <c r="J121" s="12"/>
      <c r="K121" s="12"/>
      <c r="L121" s="92">
        <f t="shared" si="17"/>
        <v>0</v>
      </c>
      <c r="M121" s="91">
        <f t="shared" si="18"/>
        <v>0</v>
      </c>
      <c r="N121" s="63">
        <f t="shared" si="24"/>
        <v>0</v>
      </c>
    </row>
    <row r="122" spans="1:14" ht="15.75" thickBot="1" x14ac:dyDescent="0.3">
      <c r="A122" s="13">
        <v>904</v>
      </c>
      <c r="B122" s="72" t="str">
        <f>IF('Scope Of Work - Budget'!B124="x","x","")</f>
        <v/>
      </c>
      <c r="C122" s="9" t="str">
        <f>IF('Scope Of Work - Budget'!C124&gt;0, 'Scope Of Work - Budget'!C124,"")</f>
        <v>Insulation</v>
      </c>
      <c r="D122" s="12">
        <f>'Scope Of Work - Budget'!D124</f>
        <v>0</v>
      </c>
      <c r="E122" s="12"/>
      <c r="F122" s="12"/>
      <c r="G122" s="12"/>
      <c r="H122" s="12"/>
      <c r="I122" s="12"/>
      <c r="J122" s="12"/>
      <c r="K122" s="12"/>
      <c r="L122" s="92">
        <f t="shared" si="17"/>
        <v>0</v>
      </c>
      <c r="M122" s="91">
        <f t="shared" si="18"/>
        <v>0</v>
      </c>
      <c r="N122" s="63">
        <f t="shared" si="24"/>
        <v>0</v>
      </c>
    </row>
    <row r="123" spans="1:14" ht="15.75" thickBot="1" x14ac:dyDescent="0.3">
      <c r="A123" s="13">
        <v>905</v>
      </c>
      <c r="B123" s="72" t="str">
        <f>IF('Scope Of Work - Budget'!B125="x","x","")</f>
        <v/>
      </c>
      <c r="C123" s="9" t="str">
        <f>IF('Scope Of Work - Budget'!C125&gt;0, 'Scope Of Work - Budget'!C125,"")</f>
        <v>Drywall</v>
      </c>
      <c r="D123" s="12">
        <f>'Scope Of Work - Budget'!D125</f>
        <v>0</v>
      </c>
      <c r="E123" s="12"/>
      <c r="F123" s="12"/>
      <c r="G123" s="12"/>
      <c r="H123" s="12"/>
      <c r="I123" s="12"/>
      <c r="J123" s="12"/>
      <c r="K123" s="12"/>
      <c r="L123" s="92">
        <f t="shared" si="17"/>
        <v>0</v>
      </c>
      <c r="M123" s="91">
        <f t="shared" si="18"/>
        <v>0</v>
      </c>
      <c r="N123" s="63">
        <f t="shared" si="24"/>
        <v>0</v>
      </c>
    </row>
    <row r="124" spans="1:14" ht="15.75" thickBot="1" x14ac:dyDescent="0.3">
      <c r="A124" s="13">
        <v>906</v>
      </c>
      <c r="B124" s="72" t="str">
        <f>IF('Scope Of Work - Budget'!B126="x","x","")</f>
        <v/>
      </c>
      <c r="C124" s="9" t="str">
        <f>IF('Scope Of Work - Budget'!C126&gt;0, 'Scope Of Work - Budget'!C126,"")</f>
        <v>Painting</v>
      </c>
      <c r="D124" s="12">
        <f>'Scope Of Work - Budget'!D126</f>
        <v>0</v>
      </c>
      <c r="E124" s="12"/>
      <c r="F124" s="12"/>
      <c r="G124" s="12"/>
      <c r="H124" s="12"/>
      <c r="I124" s="12"/>
      <c r="J124" s="12"/>
      <c r="K124" s="12"/>
      <c r="L124" s="92">
        <f t="shared" si="17"/>
        <v>0</v>
      </c>
      <c r="M124" s="91">
        <f t="shared" si="18"/>
        <v>0</v>
      </c>
      <c r="N124" s="63">
        <f t="shared" si="24"/>
        <v>0</v>
      </c>
    </row>
    <row r="125" spans="1:14" ht="15.75" thickBot="1" x14ac:dyDescent="0.3">
      <c r="A125" s="13">
        <v>907</v>
      </c>
      <c r="B125" s="72" t="str">
        <f>IF('Scope Of Work - Budget'!B127="x","x","")</f>
        <v/>
      </c>
      <c r="C125" s="9" t="str">
        <f>IF('Scope Of Work - Budget'!C127&gt;0, 'Scope Of Work - Budget'!C127,"")</f>
        <v>Doors &amp; Trim</v>
      </c>
      <c r="D125" s="12">
        <f>'Scope Of Work - Budget'!D127</f>
        <v>0</v>
      </c>
      <c r="E125" s="12"/>
      <c r="F125" s="12"/>
      <c r="G125" s="12"/>
      <c r="H125" s="12"/>
      <c r="I125" s="12"/>
      <c r="J125" s="12"/>
      <c r="K125" s="12"/>
      <c r="L125" s="92">
        <f t="shared" si="17"/>
        <v>0</v>
      </c>
      <c r="M125" s="91">
        <f t="shared" si="18"/>
        <v>0</v>
      </c>
      <c r="N125" s="63">
        <f t="shared" si="24"/>
        <v>0</v>
      </c>
    </row>
    <row r="126" spans="1:14" ht="15.75" thickBot="1" x14ac:dyDescent="0.3">
      <c r="A126" s="13">
        <v>908</v>
      </c>
      <c r="B126" s="72" t="str">
        <f>IF('Scope Of Work - Budget'!B128="x","x","")</f>
        <v/>
      </c>
      <c r="C126" s="9" t="str">
        <f>IF('Scope Of Work - Budget'!C128&gt;0, 'Scope Of Work - Budget'!C128,"")</f>
        <v>Electrical Fixtures &amp; Finish</v>
      </c>
      <c r="D126" s="12">
        <f>'Scope Of Work - Budget'!D128</f>
        <v>0</v>
      </c>
      <c r="E126" s="12"/>
      <c r="F126" s="12"/>
      <c r="G126" s="12"/>
      <c r="H126" s="12"/>
      <c r="I126" s="12"/>
      <c r="J126" s="12"/>
      <c r="K126" s="12"/>
      <c r="L126" s="92">
        <f t="shared" si="17"/>
        <v>0</v>
      </c>
      <c r="M126" s="91">
        <f t="shared" si="18"/>
        <v>0</v>
      </c>
      <c r="N126" s="63">
        <f t="shared" si="24"/>
        <v>0</v>
      </c>
    </row>
    <row r="127" spans="1:14" ht="15.75" thickBot="1" x14ac:dyDescent="0.3">
      <c r="A127" s="13">
        <v>909</v>
      </c>
      <c r="B127" s="72" t="str">
        <f>IF('Scope Of Work - Budget'!B129="x","x","")</f>
        <v/>
      </c>
      <c r="C127" s="9" t="str">
        <f>IF('Scope Of Work - Budget'!C129&gt;0, 'Scope Of Work - Budget'!C129,"")</f>
        <v>Finish Carpentry</v>
      </c>
      <c r="D127" s="12">
        <f>'Scope Of Work - Budget'!D129</f>
        <v>0</v>
      </c>
      <c r="E127" s="12"/>
      <c r="F127" s="12"/>
      <c r="G127" s="12"/>
      <c r="H127" s="12"/>
      <c r="I127" s="12"/>
      <c r="J127" s="12"/>
      <c r="K127" s="12"/>
      <c r="L127" s="92">
        <f t="shared" si="17"/>
        <v>0</v>
      </c>
      <c r="M127" s="91">
        <f t="shared" si="18"/>
        <v>0</v>
      </c>
      <c r="N127" s="63">
        <f t="shared" si="24"/>
        <v>0</v>
      </c>
    </row>
    <row r="128" spans="1:14" ht="15.75" thickBot="1" x14ac:dyDescent="0.3">
      <c r="A128" s="13">
        <v>910</v>
      </c>
      <c r="B128" s="72" t="str">
        <f>IF('Scope Of Work - Budget'!B130="x","x","")</f>
        <v/>
      </c>
      <c r="C128" s="9" t="str">
        <f>IF('Scope Of Work - Budget'!C130&gt;0, 'Scope Of Work - Budget'!C130,"")</f>
        <v xml:space="preserve">Finish Hardware </v>
      </c>
      <c r="D128" s="12">
        <f>'Scope Of Work - Budget'!D130</f>
        <v>0</v>
      </c>
      <c r="E128" s="12"/>
      <c r="F128" s="12"/>
      <c r="G128" s="12"/>
      <c r="H128" s="12"/>
      <c r="I128" s="12"/>
      <c r="J128" s="12"/>
      <c r="K128" s="12"/>
      <c r="L128" s="92">
        <f t="shared" si="17"/>
        <v>0</v>
      </c>
      <c r="M128" s="91">
        <f t="shared" si="18"/>
        <v>0</v>
      </c>
      <c r="N128" s="63">
        <f t="shared" si="24"/>
        <v>0</v>
      </c>
    </row>
    <row r="129" spans="1:14" ht="15.75" thickBot="1" x14ac:dyDescent="0.3">
      <c r="A129" s="13">
        <v>911</v>
      </c>
      <c r="B129" s="72" t="str">
        <f>IF('Scope Of Work - Budget'!B131="x","x","")</f>
        <v/>
      </c>
      <c r="C129" s="9" t="str">
        <f>IF('Scope Of Work - Budget'!C131&gt;0, 'Scope Of Work - Budget'!C131,"")</f>
        <v>Flooring</v>
      </c>
      <c r="D129" s="12">
        <f>'Scope Of Work - Budget'!D131</f>
        <v>0</v>
      </c>
      <c r="E129" s="12"/>
      <c r="F129" s="12"/>
      <c r="G129" s="12"/>
      <c r="H129" s="12"/>
      <c r="I129" s="12"/>
      <c r="J129" s="12"/>
      <c r="K129" s="12"/>
      <c r="L129" s="92">
        <f t="shared" si="17"/>
        <v>0</v>
      </c>
      <c r="M129" s="91">
        <f t="shared" si="18"/>
        <v>0</v>
      </c>
      <c r="N129" s="63">
        <f t="shared" si="24"/>
        <v>0</v>
      </c>
    </row>
    <row r="130" spans="1:14" ht="15.75" thickBot="1" x14ac:dyDescent="0.3">
      <c r="A130" s="13">
        <v>912</v>
      </c>
      <c r="B130" s="72" t="str">
        <f>IF('Scope Of Work - Budget'!B132="x","x","")</f>
        <v/>
      </c>
      <c r="C130" s="9" t="str">
        <f>IF('Scope Of Work - Budget'!C132&gt;0, 'Scope Of Work - Budget'!C132,"")</f>
        <v>Clean Up</v>
      </c>
      <c r="D130" s="12">
        <f>'Scope Of Work - Budget'!D132</f>
        <v>0</v>
      </c>
      <c r="E130" s="12"/>
      <c r="F130" s="12"/>
      <c r="G130" s="12"/>
      <c r="H130" s="12"/>
      <c r="I130" s="12"/>
      <c r="J130" s="12"/>
      <c r="K130" s="12"/>
      <c r="L130" s="92">
        <f t="shared" si="17"/>
        <v>0</v>
      </c>
      <c r="M130" s="91">
        <f t="shared" si="18"/>
        <v>0</v>
      </c>
      <c r="N130" s="63">
        <f t="shared" si="24"/>
        <v>0</v>
      </c>
    </row>
    <row r="131" spans="1:14" ht="15.75" thickBot="1" x14ac:dyDescent="0.3">
      <c r="A131" s="13">
        <v>913</v>
      </c>
      <c r="B131" s="97" t="str">
        <f>IF('Scope Of Work - Budget'!B133="x","x","")</f>
        <v/>
      </c>
      <c r="C131" s="9" t="str">
        <f>IF('Scope Of Work - Budget'!C133&gt;0, 'Scope Of Work - Budget'!C133,"")</f>
        <v/>
      </c>
      <c r="D131" s="12">
        <f>'Scope Of Work - Budget'!D133</f>
        <v>0</v>
      </c>
      <c r="E131" s="12"/>
      <c r="F131" s="12"/>
      <c r="G131" s="12"/>
      <c r="H131" s="12"/>
      <c r="I131" s="12"/>
      <c r="J131" s="12"/>
      <c r="K131" s="12"/>
      <c r="L131" s="92">
        <f t="shared" si="17"/>
        <v>0</v>
      </c>
      <c r="M131" s="91">
        <f t="shared" si="18"/>
        <v>0</v>
      </c>
      <c r="N131" s="63">
        <f t="shared" si="24"/>
        <v>0</v>
      </c>
    </row>
    <row r="132" spans="1:14" s="29" customFormat="1" ht="15.75" thickBot="1" x14ac:dyDescent="0.3">
      <c r="A132" s="68"/>
      <c r="B132" s="16" t="str">
        <f>IF('Scope Of Work - Budget'!B120="x","x","")</f>
        <v/>
      </c>
      <c r="C132" s="69" t="s">
        <v>19</v>
      </c>
      <c r="D132" s="67">
        <f t="shared" ref="D132:M132" si="25">SUM(D119:D131)</f>
        <v>0</v>
      </c>
      <c r="E132" s="67">
        <f t="shared" si="25"/>
        <v>0</v>
      </c>
      <c r="F132" s="67">
        <f t="shared" si="25"/>
        <v>0</v>
      </c>
      <c r="G132" s="67">
        <f t="shared" si="25"/>
        <v>0</v>
      </c>
      <c r="H132" s="67">
        <f t="shared" si="25"/>
        <v>0</v>
      </c>
      <c r="I132" s="67">
        <f t="shared" si="25"/>
        <v>0</v>
      </c>
      <c r="J132" s="67">
        <f t="shared" si="25"/>
        <v>0</v>
      </c>
      <c r="K132" s="67">
        <f t="shared" si="25"/>
        <v>0</v>
      </c>
      <c r="L132" s="67">
        <f t="shared" si="25"/>
        <v>0</v>
      </c>
      <c r="M132" s="58">
        <f t="shared" si="25"/>
        <v>0</v>
      </c>
      <c r="N132" s="70">
        <f>IF(M132=0,0,M132/D132)</f>
        <v>0</v>
      </c>
    </row>
    <row r="133" spans="1:14" s="11" customFormat="1" ht="15.6" customHeight="1" thickBot="1" x14ac:dyDescent="0.3">
      <c r="A133" s="15">
        <v>1000</v>
      </c>
      <c r="B133" s="16" t="str">
        <f>IF('Scope Of Work - Budget'!B135="x","x","")</f>
        <v/>
      </c>
      <c r="C133" s="17" t="s">
        <v>88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64"/>
    </row>
    <row r="134" spans="1:14" ht="15.75" thickBot="1" x14ac:dyDescent="0.3">
      <c r="A134" s="13">
        <v>1001</v>
      </c>
      <c r="B134" s="72" t="str">
        <f>IF('Scope Of Work - Budget'!B136="x","x","")</f>
        <v/>
      </c>
      <c r="C134" s="9" t="str">
        <f>IF('Scope Of Work - Budget'!C136&gt;0, 'Scope Of Work - Budget'!C136,"")</f>
        <v>Demo</v>
      </c>
      <c r="D134" s="12">
        <f>'Scope Of Work - Budget'!D136</f>
        <v>0</v>
      </c>
      <c r="E134" s="12"/>
      <c r="F134" s="12"/>
      <c r="G134" s="12"/>
      <c r="H134" s="12"/>
      <c r="I134" s="12"/>
      <c r="J134" s="12"/>
      <c r="K134" s="12"/>
      <c r="L134" s="92">
        <f t="shared" si="17"/>
        <v>0</v>
      </c>
      <c r="M134" s="91">
        <f t="shared" si="18"/>
        <v>0</v>
      </c>
      <c r="N134" s="63">
        <f>IF(M134=0,0,M134/D134)</f>
        <v>0</v>
      </c>
    </row>
    <row r="135" spans="1:14" ht="15.75" thickBot="1" x14ac:dyDescent="0.3">
      <c r="A135" s="13">
        <v>1002</v>
      </c>
      <c r="B135" s="72" t="str">
        <f>IF('Scope Of Work - Budget'!B137="x","x","")</f>
        <v/>
      </c>
      <c r="C135" s="9" t="str">
        <f>IF('Scope Of Work - Budget'!C137&gt;0, 'Scope Of Work - Budget'!C137,"")</f>
        <v>Rough Carpentry</v>
      </c>
      <c r="D135" s="12">
        <f>'Scope Of Work - Budget'!D137</f>
        <v>0</v>
      </c>
      <c r="E135" s="12"/>
      <c r="F135" s="12"/>
      <c r="G135" s="12"/>
      <c r="H135" s="12"/>
      <c r="I135" s="12"/>
      <c r="J135" s="12"/>
      <c r="K135" s="12"/>
      <c r="L135" s="92">
        <f t="shared" si="17"/>
        <v>0</v>
      </c>
      <c r="M135" s="91">
        <f t="shared" si="18"/>
        <v>0</v>
      </c>
      <c r="N135" s="63">
        <f t="shared" ref="N135:N147" si="26">IF(M135=0,0,M135/D135)</f>
        <v>0</v>
      </c>
    </row>
    <row r="136" spans="1:14" ht="15.75" thickBot="1" x14ac:dyDescent="0.3">
      <c r="A136" s="13">
        <v>1003</v>
      </c>
      <c r="B136" s="72" t="str">
        <f>IF('Scope Of Work - Budget'!B138="x","x","")</f>
        <v/>
      </c>
      <c r="C136" s="9" t="str">
        <f>IF('Scope Of Work - Budget'!C138&gt;0, 'Scope Of Work - Budget'!C138,"")</f>
        <v xml:space="preserve">Windows </v>
      </c>
      <c r="D136" s="12">
        <f>'Scope Of Work - Budget'!D138</f>
        <v>0</v>
      </c>
      <c r="E136" s="12"/>
      <c r="F136" s="12"/>
      <c r="G136" s="12"/>
      <c r="H136" s="12"/>
      <c r="I136" s="12"/>
      <c r="J136" s="12"/>
      <c r="K136" s="12"/>
      <c r="L136" s="92">
        <f t="shared" si="17"/>
        <v>0</v>
      </c>
      <c r="M136" s="91">
        <f t="shared" si="18"/>
        <v>0</v>
      </c>
      <c r="N136" s="63">
        <f t="shared" si="26"/>
        <v>0</v>
      </c>
    </row>
    <row r="137" spans="1:14" ht="15.75" thickBot="1" x14ac:dyDescent="0.3">
      <c r="A137" s="13">
        <v>1004</v>
      </c>
      <c r="B137" s="72" t="str">
        <f>IF('Scope Of Work - Budget'!B139="x","x","")</f>
        <v/>
      </c>
      <c r="C137" s="9" t="str">
        <f>IF('Scope Of Work - Budget'!C139&gt;0, 'Scope Of Work - Budget'!C139,"")</f>
        <v>Insulation</v>
      </c>
      <c r="D137" s="12">
        <f>'Scope Of Work - Budget'!D139</f>
        <v>0</v>
      </c>
      <c r="E137" s="12"/>
      <c r="F137" s="12"/>
      <c r="G137" s="12"/>
      <c r="H137" s="12"/>
      <c r="I137" s="12"/>
      <c r="J137" s="12"/>
      <c r="K137" s="12"/>
      <c r="L137" s="92">
        <f t="shared" si="17"/>
        <v>0</v>
      </c>
      <c r="M137" s="91">
        <f t="shared" si="18"/>
        <v>0</v>
      </c>
      <c r="N137" s="63">
        <f t="shared" si="26"/>
        <v>0</v>
      </c>
    </row>
    <row r="138" spans="1:14" ht="15.75" thickBot="1" x14ac:dyDescent="0.3">
      <c r="A138" s="13">
        <v>1005</v>
      </c>
      <c r="B138" s="72" t="str">
        <f>IF('Scope Of Work - Budget'!B140="x","x","")</f>
        <v/>
      </c>
      <c r="C138" s="9" t="str">
        <f>IF('Scope Of Work - Budget'!C140&gt;0, 'Scope Of Work - Budget'!C140,"")</f>
        <v>Drywall</v>
      </c>
      <c r="D138" s="12">
        <f>'Scope Of Work - Budget'!D140</f>
        <v>0</v>
      </c>
      <c r="E138" s="12"/>
      <c r="F138" s="12"/>
      <c r="G138" s="12"/>
      <c r="H138" s="12"/>
      <c r="I138" s="12"/>
      <c r="J138" s="12"/>
      <c r="K138" s="12"/>
      <c r="L138" s="92">
        <f t="shared" si="17"/>
        <v>0</v>
      </c>
      <c r="M138" s="91">
        <f t="shared" si="18"/>
        <v>0</v>
      </c>
      <c r="N138" s="63">
        <f t="shared" si="26"/>
        <v>0</v>
      </c>
    </row>
    <row r="139" spans="1:14" ht="15.75" thickBot="1" x14ac:dyDescent="0.3">
      <c r="A139" s="13">
        <v>1006</v>
      </c>
      <c r="B139" s="72" t="str">
        <f>IF('Scope Of Work - Budget'!B141="x","x","")</f>
        <v/>
      </c>
      <c r="C139" s="9" t="str">
        <f>IF('Scope Of Work - Budget'!C141&gt;0, 'Scope Of Work - Budget'!C141,"")</f>
        <v>Painting</v>
      </c>
      <c r="D139" s="12">
        <f>'Scope Of Work - Budget'!D141</f>
        <v>0</v>
      </c>
      <c r="E139" s="12"/>
      <c r="F139" s="12"/>
      <c r="G139" s="12"/>
      <c r="H139" s="12"/>
      <c r="I139" s="12"/>
      <c r="J139" s="12"/>
      <c r="K139" s="12"/>
      <c r="L139" s="92">
        <f t="shared" si="17"/>
        <v>0</v>
      </c>
      <c r="M139" s="91">
        <f t="shared" si="18"/>
        <v>0</v>
      </c>
      <c r="N139" s="63">
        <f t="shared" si="26"/>
        <v>0</v>
      </c>
    </row>
    <row r="140" spans="1:14" ht="15.75" thickBot="1" x14ac:dyDescent="0.3">
      <c r="A140" s="13">
        <v>1007</v>
      </c>
      <c r="B140" s="72" t="str">
        <f>IF('Scope Of Work - Budget'!B142="x","x","")</f>
        <v/>
      </c>
      <c r="C140" s="9" t="str">
        <f>IF('Scope Of Work - Budget'!C142&gt;0, 'Scope Of Work - Budget'!C142,"")</f>
        <v>Doors &amp; Trim</v>
      </c>
      <c r="D140" s="12">
        <f>'Scope Of Work - Budget'!D142</f>
        <v>0</v>
      </c>
      <c r="E140" s="12"/>
      <c r="F140" s="12"/>
      <c r="G140" s="12"/>
      <c r="H140" s="12"/>
      <c r="I140" s="12"/>
      <c r="J140" s="12"/>
      <c r="K140" s="12"/>
      <c r="L140" s="92">
        <f t="shared" si="17"/>
        <v>0</v>
      </c>
      <c r="M140" s="91">
        <f t="shared" si="18"/>
        <v>0</v>
      </c>
      <c r="N140" s="63">
        <f t="shared" si="26"/>
        <v>0</v>
      </c>
    </row>
    <row r="141" spans="1:14" ht="15.75" thickBot="1" x14ac:dyDescent="0.3">
      <c r="A141" s="13">
        <v>1008</v>
      </c>
      <c r="B141" s="72" t="str">
        <f>IF('Scope Of Work - Budget'!B143="x","x","")</f>
        <v/>
      </c>
      <c r="C141" s="9" t="str">
        <f>IF('Scope Of Work - Budget'!C143&gt;0, 'Scope Of Work - Budget'!C143,"")</f>
        <v>Electrical Fixtures &amp; Finish</v>
      </c>
      <c r="D141" s="12">
        <f>'Scope Of Work - Budget'!D143</f>
        <v>0</v>
      </c>
      <c r="E141" s="12"/>
      <c r="F141" s="12"/>
      <c r="G141" s="12"/>
      <c r="H141" s="12"/>
      <c r="I141" s="12"/>
      <c r="J141" s="12"/>
      <c r="K141" s="12"/>
      <c r="L141" s="92">
        <f t="shared" si="17"/>
        <v>0</v>
      </c>
      <c r="M141" s="91">
        <f t="shared" si="18"/>
        <v>0</v>
      </c>
      <c r="N141" s="63">
        <f t="shared" si="26"/>
        <v>0</v>
      </c>
    </row>
    <row r="142" spans="1:14" ht="15.75" thickBot="1" x14ac:dyDescent="0.3">
      <c r="A142" s="13">
        <v>1009</v>
      </c>
      <c r="B142" s="72" t="str">
        <f>IF('Scope Of Work - Budget'!B144="x","x","")</f>
        <v/>
      </c>
      <c r="C142" s="9" t="str">
        <f>IF('Scope Of Work - Budget'!C144&gt;0, 'Scope Of Work - Budget'!C144,"")</f>
        <v>Finish Carpentry</v>
      </c>
      <c r="D142" s="12">
        <f>'Scope Of Work - Budget'!D144</f>
        <v>0</v>
      </c>
      <c r="E142" s="12"/>
      <c r="F142" s="12"/>
      <c r="G142" s="12"/>
      <c r="H142" s="12"/>
      <c r="I142" s="12"/>
      <c r="J142" s="12"/>
      <c r="K142" s="12"/>
      <c r="L142" s="92">
        <f t="shared" si="17"/>
        <v>0</v>
      </c>
      <c r="M142" s="91">
        <f t="shared" si="18"/>
        <v>0</v>
      </c>
      <c r="N142" s="63">
        <f t="shared" si="26"/>
        <v>0</v>
      </c>
    </row>
    <row r="143" spans="1:14" ht="15.75" thickBot="1" x14ac:dyDescent="0.3">
      <c r="A143" s="13">
        <v>1010</v>
      </c>
      <c r="B143" s="72" t="str">
        <f>IF('Scope Of Work - Budget'!B145="x","x","")</f>
        <v/>
      </c>
      <c r="C143" s="9" t="str">
        <f>IF('Scope Of Work - Budget'!C145&gt;0, 'Scope Of Work - Budget'!C145,"")</f>
        <v xml:space="preserve">Finish Hardware </v>
      </c>
      <c r="D143" s="12">
        <f>'Scope Of Work - Budget'!D145</f>
        <v>0</v>
      </c>
      <c r="E143" s="12"/>
      <c r="F143" s="12"/>
      <c r="G143" s="12"/>
      <c r="H143" s="12"/>
      <c r="I143" s="12"/>
      <c r="J143" s="12"/>
      <c r="K143" s="12"/>
      <c r="L143" s="92">
        <f t="shared" si="17"/>
        <v>0</v>
      </c>
      <c r="M143" s="91">
        <f t="shared" si="18"/>
        <v>0</v>
      </c>
      <c r="N143" s="63">
        <f t="shared" si="26"/>
        <v>0</v>
      </c>
    </row>
    <row r="144" spans="1:14" ht="15.75" thickBot="1" x14ac:dyDescent="0.3">
      <c r="A144" s="13">
        <v>1011</v>
      </c>
      <c r="B144" s="72" t="str">
        <f>IF('Scope Of Work - Budget'!B146="x","x","")</f>
        <v/>
      </c>
      <c r="C144" s="9" t="str">
        <f>IF('Scope Of Work - Budget'!C146&gt;0, 'Scope Of Work - Budget'!C146,"")</f>
        <v>Flooring</v>
      </c>
      <c r="D144" s="12">
        <f>'Scope Of Work - Budget'!D146</f>
        <v>0</v>
      </c>
      <c r="E144" s="12"/>
      <c r="F144" s="12"/>
      <c r="G144" s="12"/>
      <c r="H144" s="12"/>
      <c r="I144" s="12"/>
      <c r="J144" s="12"/>
      <c r="K144" s="12"/>
      <c r="L144" s="92">
        <f t="shared" ref="L144:L207" si="27">SUM(E144:K144)</f>
        <v>0</v>
      </c>
      <c r="M144" s="91">
        <f t="shared" ref="M144:M207" si="28">+D144-L144</f>
        <v>0</v>
      </c>
      <c r="N144" s="63">
        <f t="shared" si="26"/>
        <v>0</v>
      </c>
    </row>
    <row r="145" spans="1:14" ht="15.75" thickBot="1" x14ac:dyDescent="0.3">
      <c r="A145" s="13">
        <v>1012</v>
      </c>
      <c r="B145" s="72" t="str">
        <f>IF('Scope Of Work - Budget'!B147="x","x","")</f>
        <v/>
      </c>
      <c r="C145" s="9" t="str">
        <f>IF('Scope Of Work - Budget'!C147&gt;0, 'Scope Of Work - Budget'!C147,"")</f>
        <v>Clean Up</v>
      </c>
      <c r="D145" s="12">
        <f>'Scope Of Work - Budget'!D147</f>
        <v>0</v>
      </c>
      <c r="E145" s="12"/>
      <c r="F145" s="12"/>
      <c r="G145" s="12"/>
      <c r="H145" s="12"/>
      <c r="I145" s="12"/>
      <c r="J145" s="12"/>
      <c r="K145" s="12"/>
      <c r="L145" s="92">
        <f t="shared" si="27"/>
        <v>0</v>
      </c>
      <c r="M145" s="91">
        <f t="shared" si="28"/>
        <v>0</v>
      </c>
      <c r="N145" s="63">
        <f t="shared" si="26"/>
        <v>0</v>
      </c>
    </row>
    <row r="146" spans="1:14" ht="15.75" thickBot="1" x14ac:dyDescent="0.3">
      <c r="A146" s="13">
        <v>1013</v>
      </c>
      <c r="B146" s="72" t="str">
        <f>IF('Scope Of Work - Budget'!B148="x","x","")</f>
        <v/>
      </c>
      <c r="C146" s="9" t="str">
        <f>IF('Scope Of Work - Budget'!C148&gt;0, 'Scope Of Work - Budget'!C148,"")</f>
        <v/>
      </c>
      <c r="D146" s="12">
        <f>'Scope Of Work - Budget'!D148</f>
        <v>0</v>
      </c>
      <c r="E146" s="12"/>
      <c r="F146" s="12"/>
      <c r="G146" s="12"/>
      <c r="H146" s="12"/>
      <c r="I146" s="12"/>
      <c r="J146" s="12"/>
      <c r="K146" s="12"/>
      <c r="L146" s="92">
        <f t="shared" si="27"/>
        <v>0</v>
      </c>
      <c r="M146" s="91">
        <f t="shared" si="28"/>
        <v>0</v>
      </c>
      <c r="N146" s="63">
        <f t="shared" si="26"/>
        <v>0</v>
      </c>
    </row>
    <row r="147" spans="1:14" ht="15.75" thickBot="1" x14ac:dyDescent="0.3">
      <c r="A147" s="13">
        <v>1014</v>
      </c>
      <c r="B147" s="97" t="str">
        <f>IF('Scope Of Work - Budget'!B149="x","x","")</f>
        <v/>
      </c>
      <c r="C147" s="9" t="str">
        <f>IF('Scope Of Work - Budget'!C149&gt;0, 'Scope Of Work - Budget'!C149,"")</f>
        <v/>
      </c>
      <c r="D147" s="12">
        <f>'Scope Of Work - Budget'!D149</f>
        <v>0</v>
      </c>
      <c r="E147" s="12"/>
      <c r="F147" s="12"/>
      <c r="G147" s="12"/>
      <c r="H147" s="12"/>
      <c r="I147" s="12"/>
      <c r="J147" s="12"/>
      <c r="K147" s="12"/>
      <c r="L147" s="92">
        <f t="shared" si="27"/>
        <v>0</v>
      </c>
      <c r="M147" s="91">
        <f t="shared" si="28"/>
        <v>0</v>
      </c>
      <c r="N147" s="63">
        <f t="shared" si="26"/>
        <v>0</v>
      </c>
    </row>
    <row r="148" spans="1:14" s="29" customFormat="1" ht="15.75" thickBot="1" x14ac:dyDescent="0.3">
      <c r="A148" s="68"/>
      <c r="B148" s="16" t="str">
        <f>IF('Scope Of Work - Budget'!B135="x","x","")</f>
        <v/>
      </c>
      <c r="C148" s="69" t="s">
        <v>19</v>
      </c>
      <c r="D148" s="67">
        <f t="shared" ref="D148:M148" si="29">SUM(D134:D147)</f>
        <v>0</v>
      </c>
      <c r="E148" s="67">
        <f t="shared" si="29"/>
        <v>0</v>
      </c>
      <c r="F148" s="67">
        <f t="shared" si="29"/>
        <v>0</v>
      </c>
      <c r="G148" s="67">
        <f t="shared" si="29"/>
        <v>0</v>
      </c>
      <c r="H148" s="67">
        <f t="shared" si="29"/>
        <v>0</v>
      </c>
      <c r="I148" s="67">
        <f t="shared" si="29"/>
        <v>0</v>
      </c>
      <c r="J148" s="67">
        <f t="shared" si="29"/>
        <v>0</v>
      </c>
      <c r="K148" s="67">
        <f t="shared" si="29"/>
        <v>0</v>
      </c>
      <c r="L148" s="67">
        <f t="shared" si="29"/>
        <v>0</v>
      </c>
      <c r="M148" s="58">
        <f t="shared" si="29"/>
        <v>0</v>
      </c>
      <c r="N148" s="70">
        <f>IF(M148=0,0,M148/D148)</f>
        <v>0</v>
      </c>
    </row>
    <row r="149" spans="1:14" s="11" customFormat="1" ht="15.6" customHeight="1" thickBot="1" x14ac:dyDescent="0.3">
      <c r="A149" s="15">
        <v>1100</v>
      </c>
      <c r="B149" s="16" t="str">
        <f>IF('Scope Of Work - Budget'!B152="x","x","")</f>
        <v/>
      </c>
      <c r="C149" s="17" t="s">
        <v>90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64"/>
    </row>
    <row r="150" spans="1:14" ht="15.75" thickBot="1" x14ac:dyDescent="0.3">
      <c r="A150" s="13">
        <v>1101</v>
      </c>
      <c r="B150" s="72" t="str">
        <f>IF('Scope Of Work - Budget'!B153="x","x","")</f>
        <v/>
      </c>
      <c r="C150" s="9" t="str">
        <f>IF('Scope Of Work - Budget'!C153&gt;0, 'Scope Of Work - Budget'!C153,"")</f>
        <v>Demo</v>
      </c>
      <c r="D150" s="12">
        <f>'Scope Of Work - Budget'!D153</f>
        <v>0</v>
      </c>
      <c r="E150" s="12"/>
      <c r="F150" s="12"/>
      <c r="G150" s="12"/>
      <c r="H150" s="12"/>
      <c r="I150" s="12"/>
      <c r="J150" s="12"/>
      <c r="K150" s="12"/>
      <c r="L150" s="92">
        <f t="shared" si="27"/>
        <v>0</v>
      </c>
      <c r="M150" s="91">
        <f t="shared" si="28"/>
        <v>0</v>
      </c>
      <c r="N150" s="63">
        <f>IF(M150=0,0,M150/D150)</f>
        <v>0</v>
      </c>
    </row>
    <row r="151" spans="1:14" ht="15.75" thickBot="1" x14ac:dyDescent="0.3">
      <c r="A151" s="13">
        <v>1102</v>
      </c>
      <c r="B151" s="72" t="str">
        <f>IF('Scope Of Work - Budget'!B154="x","x","")</f>
        <v/>
      </c>
      <c r="C151" s="9" t="str">
        <f>IF('Scope Of Work - Budget'!C154&gt;0, 'Scope Of Work - Budget'!C154,"")</f>
        <v>Rough Carpentry</v>
      </c>
      <c r="D151" s="12">
        <f>'Scope Of Work - Budget'!D154</f>
        <v>0</v>
      </c>
      <c r="E151" s="12"/>
      <c r="F151" s="12"/>
      <c r="G151" s="12"/>
      <c r="H151" s="12"/>
      <c r="I151" s="12"/>
      <c r="J151" s="12"/>
      <c r="K151" s="12"/>
      <c r="L151" s="92">
        <f t="shared" si="27"/>
        <v>0</v>
      </c>
      <c r="M151" s="91">
        <f t="shared" si="28"/>
        <v>0</v>
      </c>
      <c r="N151" s="63">
        <f t="shared" ref="N151:N165" si="30">IF(M151=0,0,M151/D151)</f>
        <v>0</v>
      </c>
    </row>
    <row r="152" spans="1:14" ht="15.75" thickBot="1" x14ac:dyDescent="0.3">
      <c r="A152" s="13">
        <v>1103</v>
      </c>
      <c r="B152" s="72" t="str">
        <f>IF('Scope Of Work - Budget'!B155="x","x","")</f>
        <v/>
      </c>
      <c r="C152" s="9" t="str">
        <f>IF('Scope Of Work - Budget'!C155&gt;0, 'Scope Of Work - Budget'!C155,"")</f>
        <v xml:space="preserve">Windows </v>
      </c>
      <c r="D152" s="12">
        <f>'Scope Of Work - Budget'!D155</f>
        <v>0</v>
      </c>
      <c r="E152" s="12"/>
      <c r="F152" s="12"/>
      <c r="G152" s="12"/>
      <c r="H152" s="12"/>
      <c r="I152" s="12"/>
      <c r="J152" s="12"/>
      <c r="K152" s="12"/>
      <c r="L152" s="92">
        <f t="shared" si="27"/>
        <v>0</v>
      </c>
      <c r="M152" s="91">
        <f t="shared" si="28"/>
        <v>0</v>
      </c>
      <c r="N152" s="63">
        <f t="shared" si="30"/>
        <v>0</v>
      </c>
    </row>
    <row r="153" spans="1:14" ht="15.75" thickBot="1" x14ac:dyDescent="0.3">
      <c r="A153" s="13">
        <v>1104</v>
      </c>
      <c r="B153" s="72" t="str">
        <f>IF('Scope Of Work - Budget'!B156="x","x","")</f>
        <v/>
      </c>
      <c r="C153" s="9" t="str">
        <f>IF('Scope Of Work - Budget'!C156&gt;0, 'Scope Of Work - Budget'!C156,"")</f>
        <v>Insulation</v>
      </c>
      <c r="D153" s="12">
        <f>'Scope Of Work - Budget'!D156</f>
        <v>0</v>
      </c>
      <c r="E153" s="12"/>
      <c r="F153" s="12"/>
      <c r="G153" s="12"/>
      <c r="H153" s="12"/>
      <c r="I153" s="12"/>
      <c r="J153" s="12"/>
      <c r="K153" s="12"/>
      <c r="L153" s="92">
        <f t="shared" si="27"/>
        <v>0</v>
      </c>
      <c r="M153" s="91">
        <f t="shared" si="28"/>
        <v>0</v>
      </c>
      <c r="N153" s="63">
        <f t="shared" si="30"/>
        <v>0</v>
      </c>
    </row>
    <row r="154" spans="1:14" ht="15.75" thickBot="1" x14ac:dyDescent="0.3">
      <c r="A154" s="13">
        <v>1105</v>
      </c>
      <c r="B154" s="72" t="str">
        <f>IF('Scope Of Work - Budget'!B157="x","x","")</f>
        <v/>
      </c>
      <c r="C154" s="9" t="str">
        <f>IF('Scope Of Work - Budget'!C157&gt;0, 'Scope Of Work - Budget'!C157,"")</f>
        <v>Drywall</v>
      </c>
      <c r="D154" s="12">
        <f>'Scope Of Work - Budget'!D157</f>
        <v>0</v>
      </c>
      <c r="E154" s="12"/>
      <c r="F154" s="12"/>
      <c r="G154" s="12"/>
      <c r="H154" s="12"/>
      <c r="I154" s="12"/>
      <c r="J154" s="12"/>
      <c r="K154" s="12"/>
      <c r="L154" s="92">
        <f t="shared" si="27"/>
        <v>0</v>
      </c>
      <c r="M154" s="91">
        <f t="shared" si="28"/>
        <v>0</v>
      </c>
      <c r="N154" s="63">
        <f t="shared" si="30"/>
        <v>0</v>
      </c>
    </row>
    <row r="155" spans="1:14" ht="15.75" thickBot="1" x14ac:dyDescent="0.3">
      <c r="A155" s="13">
        <v>1106</v>
      </c>
      <c r="B155" s="72" t="str">
        <f>IF('Scope Of Work - Budget'!B158="x","x","")</f>
        <v/>
      </c>
      <c r="C155" s="9" t="str">
        <f>IF('Scope Of Work - Budget'!C158&gt;0, 'Scope Of Work - Budget'!C158,"")</f>
        <v xml:space="preserve">Cabinets </v>
      </c>
      <c r="D155" s="12">
        <f>'Scope Of Work - Budget'!D158</f>
        <v>0</v>
      </c>
      <c r="E155" s="12"/>
      <c r="F155" s="12"/>
      <c r="G155" s="12"/>
      <c r="H155" s="12"/>
      <c r="I155" s="12"/>
      <c r="J155" s="12"/>
      <c r="K155" s="12"/>
      <c r="L155" s="92">
        <f t="shared" si="27"/>
        <v>0</v>
      </c>
      <c r="M155" s="91">
        <f t="shared" si="28"/>
        <v>0</v>
      </c>
      <c r="N155" s="63">
        <f t="shared" si="30"/>
        <v>0</v>
      </c>
    </row>
    <row r="156" spans="1:14" ht="15.75" thickBot="1" x14ac:dyDescent="0.3">
      <c r="A156" s="13">
        <v>1107</v>
      </c>
      <c r="B156" s="72" t="str">
        <f>IF('Scope Of Work - Budget'!B159="x","x","")</f>
        <v/>
      </c>
      <c r="C156" s="9" t="str">
        <f>IF('Scope Of Work - Budget'!C159&gt;0, 'Scope Of Work - Budget'!C159,"")</f>
        <v>Painting</v>
      </c>
      <c r="D156" s="12">
        <f>'Scope Of Work - Budget'!D159</f>
        <v>0</v>
      </c>
      <c r="E156" s="12"/>
      <c r="F156" s="12"/>
      <c r="G156" s="12"/>
      <c r="H156" s="12"/>
      <c r="I156" s="12"/>
      <c r="J156" s="12"/>
      <c r="K156" s="12"/>
      <c r="L156" s="92">
        <f t="shared" si="27"/>
        <v>0</v>
      </c>
      <c r="M156" s="91">
        <f t="shared" si="28"/>
        <v>0</v>
      </c>
      <c r="N156" s="63">
        <f t="shared" si="30"/>
        <v>0</v>
      </c>
    </row>
    <row r="157" spans="1:14" ht="15.75" thickBot="1" x14ac:dyDescent="0.3">
      <c r="A157" s="13">
        <v>1108</v>
      </c>
      <c r="B157" s="72" t="str">
        <f>IF('Scope Of Work - Budget'!B160="x","x","")</f>
        <v/>
      </c>
      <c r="C157" s="9" t="str">
        <f>IF('Scope Of Work - Budget'!C160&gt;0, 'Scope Of Work - Budget'!C160,"")</f>
        <v>Doors &amp; Trim</v>
      </c>
      <c r="D157" s="12">
        <f>'Scope Of Work - Budget'!D160</f>
        <v>0</v>
      </c>
      <c r="E157" s="12"/>
      <c r="F157" s="12"/>
      <c r="G157" s="12"/>
      <c r="H157" s="12"/>
      <c r="I157" s="12"/>
      <c r="J157" s="12"/>
      <c r="K157" s="12"/>
      <c r="L157" s="92">
        <f t="shared" si="27"/>
        <v>0</v>
      </c>
      <c r="M157" s="91">
        <f t="shared" si="28"/>
        <v>0</v>
      </c>
      <c r="N157" s="63">
        <f t="shared" si="30"/>
        <v>0</v>
      </c>
    </row>
    <row r="158" spans="1:14" ht="15.75" thickBot="1" x14ac:dyDescent="0.3">
      <c r="A158" s="13">
        <v>1109</v>
      </c>
      <c r="B158" s="72" t="str">
        <f>IF('Scope Of Work - Budget'!B161="x","x","")</f>
        <v/>
      </c>
      <c r="C158" s="9" t="str">
        <f>IF('Scope Of Work - Budget'!C161&gt;0, 'Scope Of Work - Budget'!C161,"")</f>
        <v>Plumbing Fixtures &amp; Finish</v>
      </c>
      <c r="D158" s="12">
        <f>'Scope Of Work - Budget'!D161</f>
        <v>0</v>
      </c>
      <c r="E158" s="12"/>
      <c r="F158" s="12"/>
      <c r="G158" s="12"/>
      <c r="H158" s="12"/>
      <c r="I158" s="12"/>
      <c r="J158" s="12"/>
      <c r="K158" s="12"/>
      <c r="L158" s="92">
        <f t="shared" si="27"/>
        <v>0</v>
      </c>
      <c r="M158" s="91">
        <f t="shared" si="28"/>
        <v>0</v>
      </c>
      <c r="N158" s="63">
        <f t="shared" si="30"/>
        <v>0</v>
      </c>
    </row>
    <row r="159" spans="1:14" ht="15.75" thickBot="1" x14ac:dyDescent="0.3">
      <c r="A159" s="13">
        <v>1110</v>
      </c>
      <c r="B159" s="72" t="str">
        <f>IF('Scope Of Work - Budget'!B162="x","x","")</f>
        <v/>
      </c>
      <c r="C159" s="9" t="str">
        <f>IF('Scope Of Work - Budget'!C162&gt;0, 'Scope Of Work - Budget'!C162,"")</f>
        <v>Electrical Fixtures &amp; Finish</v>
      </c>
      <c r="D159" s="12">
        <f>'Scope Of Work - Budget'!D162</f>
        <v>0</v>
      </c>
      <c r="E159" s="12"/>
      <c r="F159" s="12"/>
      <c r="G159" s="12"/>
      <c r="H159" s="12"/>
      <c r="I159" s="12"/>
      <c r="J159" s="12"/>
      <c r="K159" s="12"/>
      <c r="L159" s="92">
        <f t="shared" si="27"/>
        <v>0</v>
      </c>
      <c r="M159" s="91">
        <f t="shared" si="28"/>
        <v>0</v>
      </c>
      <c r="N159" s="63">
        <f t="shared" si="30"/>
        <v>0</v>
      </c>
    </row>
    <row r="160" spans="1:14" ht="15.75" thickBot="1" x14ac:dyDescent="0.3">
      <c r="A160" s="13">
        <v>1111</v>
      </c>
      <c r="B160" s="72" t="str">
        <f>IF('Scope Of Work - Budget'!B163="x","x","")</f>
        <v/>
      </c>
      <c r="C160" s="9" t="str">
        <f>IF('Scope Of Work - Budget'!C163&gt;0, 'Scope Of Work - Budget'!C163,"")</f>
        <v>Finish Carpentry</v>
      </c>
      <c r="D160" s="12">
        <f>'Scope Of Work - Budget'!D163</f>
        <v>0</v>
      </c>
      <c r="E160" s="12"/>
      <c r="F160" s="12"/>
      <c r="G160" s="12"/>
      <c r="H160" s="12"/>
      <c r="I160" s="12"/>
      <c r="J160" s="12"/>
      <c r="K160" s="12"/>
      <c r="L160" s="92">
        <f t="shared" si="27"/>
        <v>0</v>
      </c>
      <c r="M160" s="91">
        <f t="shared" si="28"/>
        <v>0</v>
      </c>
      <c r="N160" s="63">
        <f t="shared" si="30"/>
        <v>0</v>
      </c>
    </row>
    <row r="161" spans="1:14" ht="15.75" thickBot="1" x14ac:dyDescent="0.3">
      <c r="A161" s="13">
        <v>1112</v>
      </c>
      <c r="B161" s="72" t="str">
        <f>IF('Scope Of Work - Budget'!B164="x","x","")</f>
        <v/>
      </c>
      <c r="C161" s="9" t="str">
        <f>IF('Scope Of Work - Budget'!C164&gt;0, 'Scope Of Work - Budget'!C164,"")</f>
        <v xml:space="preserve">Finish Hardware </v>
      </c>
      <c r="D161" s="12">
        <f>'Scope Of Work - Budget'!D164</f>
        <v>0</v>
      </c>
      <c r="E161" s="12"/>
      <c r="F161" s="12"/>
      <c r="G161" s="12"/>
      <c r="H161" s="12"/>
      <c r="I161" s="12"/>
      <c r="J161" s="12"/>
      <c r="K161" s="12"/>
      <c r="L161" s="92">
        <f t="shared" si="27"/>
        <v>0</v>
      </c>
      <c r="M161" s="91">
        <f t="shared" si="28"/>
        <v>0</v>
      </c>
      <c r="N161" s="63">
        <f t="shared" si="30"/>
        <v>0</v>
      </c>
    </row>
    <row r="162" spans="1:14" ht="15.75" thickBot="1" x14ac:dyDescent="0.3">
      <c r="A162" s="13">
        <v>1113</v>
      </c>
      <c r="B162" s="72" t="str">
        <f>IF('Scope Of Work - Budget'!B165="x","x","")</f>
        <v/>
      </c>
      <c r="C162" s="9" t="str">
        <f>IF('Scope Of Work - Budget'!C165&gt;0, 'Scope Of Work - Budget'!C165,"")</f>
        <v>Flooring</v>
      </c>
      <c r="D162" s="12">
        <f>'Scope Of Work - Budget'!D165</f>
        <v>0</v>
      </c>
      <c r="E162" s="12"/>
      <c r="F162" s="12"/>
      <c r="G162" s="12"/>
      <c r="H162" s="12"/>
      <c r="I162" s="12"/>
      <c r="J162" s="12"/>
      <c r="K162" s="12"/>
      <c r="L162" s="92">
        <f t="shared" si="27"/>
        <v>0</v>
      </c>
      <c r="M162" s="91">
        <f t="shared" si="28"/>
        <v>0</v>
      </c>
      <c r="N162" s="63">
        <f t="shared" si="30"/>
        <v>0</v>
      </c>
    </row>
    <row r="163" spans="1:14" ht="15.75" thickBot="1" x14ac:dyDescent="0.3">
      <c r="A163" s="13">
        <v>1114</v>
      </c>
      <c r="B163" s="72" t="str">
        <f>IF('Scope Of Work - Budget'!B166="x","x","")</f>
        <v/>
      </c>
      <c r="C163" s="9" t="str">
        <f>IF('Scope Of Work - Budget'!C166&gt;0, 'Scope Of Work - Budget'!C166,"")</f>
        <v>Appliances</v>
      </c>
      <c r="D163" s="12">
        <f>'Scope Of Work - Budget'!D166</f>
        <v>0</v>
      </c>
      <c r="E163" s="12"/>
      <c r="F163" s="12"/>
      <c r="G163" s="12"/>
      <c r="H163" s="12"/>
      <c r="I163" s="12"/>
      <c r="J163" s="12"/>
      <c r="K163" s="12"/>
      <c r="L163" s="92">
        <f t="shared" si="27"/>
        <v>0</v>
      </c>
      <c r="M163" s="91">
        <f t="shared" si="28"/>
        <v>0</v>
      </c>
      <c r="N163" s="63">
        <f t="shared" si="30"/>
        <v>0</v>
      </c>
    </row>
    <row r="164" spans="1:14" ht="15.75" thickBot="1" x14ac:dyDescent="0.3">
      <c r="A164" s="13">
        <v>1115</v>
      </c>
      <c r="B164" s="72" t="str">
        <f>IF('Scope Of Work - Budget'!B167="x","x","")</f>
        <v/>
      </c>
      <c r="C164" s="9" t="str">
        <f>IF('Scope Of Work - Budget'!C167&gt;0, 'Scope Of Work - Budget'!C167,"")</f>
        <v>Clean Up</v>
      </c>
      <c r="D164" s="12">
        <f>'Scope Of Work - Budget'!D167</f>
        <v>0</v>
      </c>
      <c r="E164" s="12"/>
      <c r="F164" s="12"/>
      <c r="G164" s="12"/>
      <c r="H164" s="12"/>
      <c r="I164" s="12"/>
      <c r="J164" s="12"/>
      <c r="K164" s="12"/>
      <c r="L164" s="92">
        <f t="shared" si="27"/>
        <v>0</v>
      </c>
      <c r="M164" s="91">
        <f t="shared" si="28"/>
        <v>0</v>
      </c>
      <c r="N164" s="63">
        <f t="shared" si="30"/>
        <v>0</v>
      </c>
    </row>
    <row r="165" spans="1:14" ht="15.75" thickBot="1" x14ac:dyDescent="0.3">
      <c r="A165" s="13">
        <v>1116</v>
      </c>
      <c r="B165" s="97" t="str">
        <f>IF('Scope Of Work - Budget'!B168="x","x","")</f>
        <v/>
      </c>
      <c r="C165" s="9" t="str">
        <f>IF('Scope Of Work - Budget'!C168&gt;0, 'Scope Of Work - Budget'!C168,"")</f>
        <v/>
      </c>
      <c r="D165" s="12">
        <f>'Scope Of Work - Budget'!D168</f>
        <v>0</v>
      </c>
      <c r="E165" s="12"/>
      <c r="F165" s="12"/>
      <c r="G165" s="12"/>
      <c r="H165" s="12"/>
      <c r="I165" s="12"/>
      <c r="J165" s="12"/>
      <c r="K165" s="12"/>
      <c r="L165" s="92">
        <f t="shared" si="27"/>
        <v>0</v>
      </c>
      <c r="M165" s="91">
        <f t="shared" si="28"/>
        <v>0</v>
      </c>
      <c r="N165" s="63">
        <f t="shared" si="30"/>
        <v>0</v>
      </c>
    </row>
    <row r="166" spans="1:14" s="29" customFormat="1" ht="15.75" thickBot="1" x14ac:dyDescent="0.3">
      <c r="A166" s="68"/>
      <c r="B166" s="16" t="str">
        <f>IF('Scope Of Work - Budget'!B152="x","x","")</f>
        <v/>
      </c>
      <c r="C166" s="69" t="s">
        <v>19</v>
      </c>
      <c r="D166" s="67">
        <f>SUM(D150:D165)</f>
        <v>0</v>
      </c>
      <c r="E166" s="67">
        <f t="shared" ref="E166:M166" si="31">SUM(E150:E165)</f>
        <v>0</v>
      </c>
      <c r="F166" s="67">
        <f t="shared" si="31"/>
        <v>0</v>
      </c>
      <c r="G166" s="67">
        <f t="shared" si="31"/>
        <v>0</v>
      </c>
      <c r="H166" s="67">
        <f t="shared" si="31"/>
        <v>0</v>
      </c>
      <c r="I166" s="67">
        <f t="shared" si="31"/>
        <v>0</v>
      </c>
      <c r="J166" s="67">
        <f t="shared" si="31"/>
        <v>0</v>
      </c>
      <c r="K166" s="67">
        <f t="shared" si="31"/>
        <v>0</v>
      </c>
      <c r="L166" s="67">
        <f t="shared" si="31"/>
        <v>0</v>
      </c>
      <c r="M166" s="58">
        <f t="shared" si="31"/>
        <v>0</v>
      </c>
      <c r="N166" s="70">
        <f>IF(M166=0,0,M166/D166)</f>
        <v>0</v>
      </c>
    </row>
    <row r="167" spans="1:14" s="11" customFormat="1" ht="15.6" customHeight="1" thickBot="1" x14ac:dyDescent="0.3">
      <c r="A167" s="15">
        <v>1200</v>
      </c>
      <c r="B167" s="16" t="str">
        <f>IF('Scope Of Work - Budget'!B170="x","x","")</f>
        <v/>
      </c>
      <c r="C167" s="17" t="s">
        <v>85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64"/>
    </row>
    <row r="168" spans="1:14" ht="15.75" thickBot="1" x14ac:dyDescent="0.3">
      <c r="A168" s="13">
        <v>1201</v>
      </c>
      <c r="B168" s="72" t="str">
        <f>IF('Scope Of Work - Budget'!B171="x","x","")</f>
        <v/>
      </c>
      <c r="C168" s="9" t="str">
        <f>IF('Scope Of Work - Budget'!C171&gt;0, 'Scope Of Work - Budget'!C171,"")</f>
        <v>Demo</v>
      </c>
      <c r="D168" s="12">
        <f>'Scope Of Work - Budget'!D171</f>
        <v>0</v>
      </c>
      <c r="E168" s="12"/>
      <c r="F168" s="12"/>
      <c r="G168" s="12"/>
      <c r="H168" s="12"/>
      <c r="I168" s="12"/>
      <c r="J168" s="12"/>
      <c r="K168" s="12"/>
      <c r="L168" s="92">
        <f t="shared" si="27"/>
        <v>0</v>
      </c>
      <c r="M168" s="91">
        <f t="shared" si="28"/>
        <v>0</v>
      </c>
      <c r="N168" s="63">
        <f>IF(M168=0,0,M168/D168)</f>
        <v>0</v>
      </c>
    </row>
    <row r="169" spans="1:14" ht="15.75" thickBot="1" x14ac:dyDescent="0.3">
      <c r="A169" s="13">
        <v>1202</v>
      </c>
      <c r="B169" s="72" t="str">
        <f>IF('Scope Of Work - Budget'!B172="x","x","")</f>
        <v/>
      </c>
      <c r="C169" s="9" t="str">
        <f>IF('Scope Of Work - Budget'!C172&gt;0, 'Scope Of Work - Budget'!C172,"")</f>
        <v>Rough Carpentry</v>
      </c>
      <c r="D169" s="12">
        <f>'Scope Of Work - Budget'!D172</f>
        <v>0</v>
      </c>
      <c r="E169" s="12"/>
      <c r="F169" s="12"/>
      <c r="G169" s="12"/>
      <c r="H169" s="12"/>
      <c r="I169" s="12"/>
      <c r="J169" s="12"/>
      <c r="K169" s="12"/>
      <c r="L169" s="92">
        <f t="shared" si="27"/>
        <v>0</v>
      </c>
      <c r="M169" s="91">
        <f t="shared" si="28"/>
        <v>0</v>
      </c>
      <c r="N169" s="63">
        <f t="shared" ref="N169:N182" si="32">IF(M169=0,0,M169/D169)</f>
        <v>0</v>
      </c>
    </row>
    <row r="170" spans="1:14" ht="15.75" thickBot="1" x14ac:dyDescent="0.3">
      <c r="A170" s="13">
        <v>1203</v>
      </c>
      <c r="B170" s="72" t="str">
        <f>IF('Scope Of Work - Budget'!B173="x","x","")</f>
        <v/>
      </c>
      <c r="C170" s="9" t="str">
        <f>IF('Scope Of Work - Budget'!C173&gt;0, 'Scope Of Work - Budget'!C173,"")</f>
        <v xml:space="preserve">Windows </v>
      </c>
      <c r="D170" s="12">
        <f>'Scope Of Work - Budget'!D173</f>
        <v>0</v>
      </c>
      <c r="E170" s="12"/>
      <c r="F170" s="12"/>
      <c r="G170" s="12"/>
      <c r="H170" s="12"/>
      <c r="I170" s="12"/>
      <c r="J170" s="12"/>
      <c r="K170" s="12"/>
      <c r="L170" s="92">
        <f t="shared" si="27"/>
        <v>0</v>
      </c>
      <c r="M170" s="91">
        <f t="shared" si="28"/>
        <v>0</v>
      </c>
      <c r="N170" s="63">
        <f t="shared" si="32"/>
        <v>0</v>
      </c>
    </row>
    <row r="171" spans="1:14" ht="15.75" thickBot="1" x14ac:dyDescent="0.3">
      <c r="A171" s="13">
        <v>1204</v>
      </c>
      <c r="B171" s="72" t="str">
        <f>IF('Scope Of Work - Budget'!B174="x","x","")</f>
        <v/>
      </c>
      <c r="C171" s="9" t="str">
        <f>IF('Scope Of Work - Budget'!C174&gt;0, 'Scope Of Work - Budget'!C174,"")</f>
        <v>Fireplace</v>
      </c>
      <c r="D171" s="12">
        <f>'Scope Of Work - Budget'!D174</f>
        <v>0</v>
      </c>
      <c r="E171" s="12"/>
      <c r="F171" s="12"/>
      <c r="G171" s="12"/>
      <c r="H171" s="12"/>
      <c r="I171" s="12"/>
      <c r="J171" s="12"/>
      <c r="K171" s="12"/>
      <c r="L171" s="92">
        <f t="shared" si="27"/>
        <v>0</v>
      </c>
      <c r="M171" s="91">
        <f t="shared" si="28"/>
        <v>0</v>
      </c>
      <c r="N171" s="63">
        <f t="shared" si="32"/>
        <v>0</v>
      </c>
    </row>
    <row r="172" spans="1:14" ht="15.75" thickBot="1" x14ac:dyDescent="0.3">
      <c r="A172" s="13">
        <v>1205</v>
      </c>
      <c r="B172" s="72" t="str">
        <f>IF('Scope Of Work - Budget'!B175="x","x","")</f>
        <v/>
      </c>
      <c r="C172" s="9" t="str">
        <f>IF('Scope Of Work - Budget'!C175&gt;0, 'Scope Of Work - Budget'!C175,"")</f>
        <v>Insulation</v>
      </c>
      <c r="D172" s="12">
        <f>'Scope Of Work - Budget'!D175</f>
        <v>0</v>
      </c>
      <c r="E172" s="12"/>
      <c r="F172" s="12"/>
      <c r="G172" s="12"/>
      <c r="H172" s="12"/>
      <c r="I172" s="12"/>
      <c r="J172" s="12"/>
      <c r="K172" s="12"/>
      <c r="L172" s="92">
        <f t="shared" si="27"/>
        <v>0</v>
      </c>
      <c r="M172" s="91">
        <f t="shared" si="28"/>
        <v>0</v>
      </c>
      <c r="N172" s="63">
        <f t="shared" si="32"/>
        <v>0</v>
      </c>
    </row>
    <row r="173" spans="1:14" ht="15.75" thickBot="1" x14ac:dyDescent="0.3">
      <c r="A173" s="13">
        <v>1206</v>
      </c>
      <c r="B173" s="72" t="str">
        <f>IF('Scope Of Work - Budget'!B176="x","x","")</f>
        <v/>
      </c>
      <c r="C173" s="9" t="str">
        <f>IF('Scope Of Work - Budget'!C176&gt;0, 'Scope Of Work - Budget'!C176,"")</f>
        <v>Drywall</v>
      </c>
      <c r="D173" s="12">
        <f>'Scope Of Work - Budget'!D176</f>
        <v>0</v>
      </c>
      <c r="E173" s="12"/>
      <c r="F173" s="12"/>
      <c r="G173" s="12"/>
      <c r="H173" s="12"/>
      <c r="I173" s="12"/>
      <c r="J173" s="12"/>
      <c r="K173" s="12"/>
      <c r="L173" s="92">
        <f t="shared" si="27"/>
        <v>0</v>
      </c>
      <c r="M173" s="91">
        <f t="shared" si="28"/>
        <v>0</v>
      </c>
      <c r="N173" s="63">
        <f t="shared" si="32"/>
        <v>0</v>
      </c>
    </row>
    <row r="174" spans="1:14" ht="15.75" thickBot="1" x14ac:dyDescent="0.3">
      <c r="A174" s="13">
        <v>1207</v>
      </c>
      <c r="B174" s="72" t="str">
        <f>IF('Scope Of Work - Budget'!B177="x","x","")</f>
        <v/>
      </c>
      <c r="C174" s="9" t="str">
        <f>IF('Scope Of Work - Budget'!C177&gt;0, 'Scope Of Work - Budget'!C177,"")</f>
        <v>Closets</v>
      </c>
      <c r="D174" s="12">
        <f>'Scope Of Work - Budget'!D177</f>
        <v>0</v>
      </c>
      <c r="E174" s="12"/>
      <c r="F174" s="12"/>
      <c r="G174" s="12"/>
      <c r="H174" s="12"/>
      <c r="I174" s="12"/>
      <c r="J174" s="12"/>
      <c r="K174" s="12"/>
      <c r="L174" s="92">
        <f t="shared" si="27"/>
        <v>0</v>
      </c>
      <c r="M174" s="91">
        <f t="shared" si="28"/>
        <v>0</v>
      </c>
      <c r="N174" s="63">
        <f t="shared" si="32"/>
        <v>0</v>
      </c>
    </row>
    <row r="175" spans="1:14" ht="15.75" thickBot="1" x14ac:dyDescent="0.3">
      <c r="A175" s="13">
        <v>1208</v>
      </c>
      <c r="B175" s="72" t="str">
        <f>IF('Scope Of Work - Budget'!B178="x","x","")</f>
        <v/>
      </c>
      <c r="C175" s="9" t="str">
        <f>IF('Scope Of Work - Budget'!C178&gt;0, 'Scope Of Work - Budget'!C178,"")</f>
        <v>Painting</v>
      </c>
      <c r="D175" s="12">
        <f>'Scope Of Work - Budget'!D178</f>
        <v>0</v>
      </c>
      <c r="E175" s="12"/>
      <c r="F175" s="12"/>
      <c r="G175" s="12"/>
      <c r="H175" s="12"/>
      <c r="I175" s="12"/>
      <c r="J175" s="12"/>
      <c r="K175" s="12"/>
      <c r="L175" s="92">
        <f t="shared" si="27"/>
        <v>0</v>
      </c>
      <c r="M175" s="91">
        <f t="shared" si="28"/>
        <v>0</v>
      </c>
      <c r="N175" s="63">
        <f t="shared" si="32"/>
        <v>0</v>
      </c>
    </row>
    <row r="176" spans="1:14" ht="15.75" thickBot="1" x14ac:dyDescent="0.3">
      <c r="A176" s="13">
        <v>1209</v>
      </c>
      <c r="B176" s="72" t="str">
        <f>IF('Scope Of Work - Budget'!B179="x","x","")</f>
        <v/>
      </c>
      <c r="C176" s="9" t="str">
        <f>IF('Scope Of Work - Budget'!C179&gt;0, 'Scope Of Work - Budget'!C179,"")</f>
        <v>Doors &amp; Trim</v>
      </c>
      <c r="D176" s="12">
        <f>'Scope Of Work - Budget'!D179</f>
        <v>0</v>
      </c>
      <c r="E176" s="12"/>
      <c r="F176" s="12"/>
      <c r="G176" s="12"/>
      <c r="H176" s="12"/>
      <c r="I176" s="12"/>
      <c r="J176" s="12"/>
      <c r="K176" s="12"/>
      <c r="L176" s="92">
        <f t="shared" si="27"/>
        <v>0</v>
      </c>
      <c r="M176" s="91">
        <f t="shared" si="28"/>
        <v>0</v>
      </c>
      <c r="N176" s="63">
        <f t="shared" si="32"/>
        <v>0</v>
      </c>
    </row>
    <row r="177" spans="1:14" ht="15.75" thickBot="1" x14ac:dyDescent="0.3">
      <c r="A177" s="13">
        <v>1210</v>
      </c>
      <c r="B177" s="72" t="str">
        <f>IF('Scope Of Work - Budget'!B180="x","x","")</f>
        <v/>
      </c>
      <c r="C177" s="9" t="str">
        <f>IF('Scope Of Work - Budget'!C180&gt;0, 'Scope Of Work - Budget'!C180,"")</f>
        <v>Electrical Fixtures &amp; Finish</v>
      </c>
      <c r="D177" s="12">
        <f>'Scope Of Work - Budget'!D180</f>
        <v>0</v>
      </c>
      <c r="E177" s="12"/>
      <c r="F177" s="12"/>
      <c r="G177" s="12"/>
      <c r="H177" s="12"/>
      <c r="I177" s="12"/>
      <c r="J177" s="12"/>
      <c r="K177" s="12"/>
      <c r="L177" s="92">
        <f t="shared" si="27"/>
        <v>0</v>
      </c>
      <c r="M177" s="91">
        <f t="shared" si="28"/>
        <v>0</v>
      </c>
      <c r="N177" s="63">
        <f t="shared" si="32"/>
        <v>0</v>
      </c>
    </row>
    <row r="178" spans="1:14" ht="15.75" thickBot="1" x14ac:dyDescent="0.3">
      <c r="A178" s="13">
        <v>1211</v>
      </c>
      <c r="B178" s="72" t="str">
        <f>IF('Scope Of Work - Budget'!B181="x","x","")</f>
        <v/>
      </c>
      <c r="C178" s="9" t="str">
        <f>IF('Scope Of Work - Budget'!C181&gt;0, 'Scope Of Work - Budget'!C181,"")</f>
        <v>Finish Carpentry</v>
      </c>
      <c r="D178" s="12">
        <f>'Scope Of Work - Budget'!D181</f>
        <v>0</v>
      </c>
      <c r="E178" s="12"/>
      <c r="F178" s="12"/>
      <c r="G178" s="12"/>
      <c r="H178" s="12"/>
      <c r="I178" s="12"/>
      <c r="J178" s="12"/>
      <c r="K178" s="12"/>
      <c r="L178" s="92">
        <f t="shared" si="27"/>
        <v>0</v>
      </c>
      <c r="M178" s="91">
        <f t="shared" si="28"/>
        <v>0</v>
      </c>
      <c r="N178" s="63">
        <f t="shared" si="32"/>
        <v>0</v>
      </c>
    </row>
    <row r="179" spans="1:14" ht="15.75" thickBot="1" x14ac:dyDescent="0.3">
      <c r="A179" s="13">
        <v>1212</v>
      </c>
      <c r="B179" s="72" t="str">
        <f>IF('Scope Of Work - Budget'!B182="x","x","")</f>
        <v/>
      </c>
      <c r="C179" s="9" t="str">
        <f>IF('Scope Of Work - Budget'!C182&gt;0, 'Scope Of Work - Budget'!C182,"")</f>
        <v xml:space="preserve">Finish Hardware </v>
      </c>
      <c r="D179" s="12">
        <f>'Scope Of Work - Budget'!D182</f>
        <v>0</v>
      </c>
      <c r="E179" s="12"/>
      <c r="F179" s="12"/>
      <c r="G179" s="12"/>
      <c r="H179" s="12"/>
      <c r="I179" s="12"/>
      <c r="J179" s="12"/>
      <c r="K179" s="12"/>
      <c r="L179" s="92">
        <f t="shared" si="27"/>
        <v>0</v>
      </c>
      <c r="M179" s="91">
        <f t="shared" si="28"/>
        <v>0</v>
      </c>
      <c r="N179" s="63">
        <f t="shared" si="32"/>
        <v>0</v>
      </c>
    </row>
    <row r="180" spans="1:14" ht="15.75" thickBot="1" x14ac:dyDescent="0.3">
      <c r="A180" s="13">
        <v>1213</v>
      </c>
      <c r="B180" s="72" t="str">
        <f>IF('Scope Of Work - Budget'!B183="x","x","")</f>
        <v/>
      </c>
      <c r="C180" s="9" t="str">
        <f>IF('Scope Of Work - Budget'!C183&gt;0, 'Scope Of Work - Budget'!C183,"")</f>
        <v>Flooring</v>
      </c>
      <c r="D180" s="12">
        <f>'Scope Of Work - Budget'!D183</f>
        <v>0</v>
      </c>
      <c r="E180" s="12"/>
      <c r="F180" s="12"/>
      <c r="G180" s="12"/>
      <c r="H180" s="12"/>
      <c r="I180" s="12"/>
      <c r="J180" s="12"/>
      <c r="K180" s="12"/>
      <c r="L180" s="92">
        <f t="shared" si="27"/>
        <v>0</v>
      </c>
      <c r="M180" s="91">
        <f t="shared" si="28"/>
        <v>0</v>
      </c>
      <c r="N180" s="63">
        <f t="shared" si="32"/>
        <v>0</v>
      </c>
    </row>
    <row r="181" spans="1:14" ht="15.75" thickBot="1" x14ac:dyDescent="0.3">
      <c r="A181" s="13">
        <v>1214</v>
      </c>
      <c r="B181" s="72" t="str">
        <f>IF('Scope Of Work - Budget'!B184="x","x","")</f>
        <v/>
      </c>
      <c r="C181" s="9" t="str">
        <f>IF('Scope Of Work - Budget'!C184&gt;0, 'Scope Of Work - Budget'!C184,"")</f>
        <v>Clean Up</v>
      </c>
      <c r="D181" s="12">
        <f>'Scope Of Work - Budget'!D184</f>
        <v>0</v>
      </c>
      <c r="E181" s="12"/>
      <c r="F181" s="12"/>
      <c r="G181" s="12"/>
      <c r="H181" s="12"/>
      <c r="I181" s="12"/>
      <c r="J181" s="12"/>
      <c r="K181" s="12"/>
      <c r="L181" s="92">
        <f t="shared" si="27"/>
        <v>0</v>
      </c>
      <c r="M181" s="91">
        <f t="shared" si="28"/>
        <v>0</v>
      </c>
      <c r="N181" s="63">
        <f t="shared" si="32"/>
        <v>0</v>
      </c>
    </row>
    <row r="182" spans="1:14" ht="15.75" thickBot="1" x14ac:dyDescent="0.3">
      <c r="A182" s="13">
        <v>1215</v>
      </c>
      <c r="B182" s="97" t="str">
        <f>IF('Scope Of Work - Budget'!B185="x","x","")</f>
        <v/>
      </c>
      <c r="C182" s="9" t="str">
        <f>IF('Scope Of Work - Budget'!C185&gt;0, 'Scope Of Work - Budget'!C185,"")</f>
        <v/>
      </c>
      <c r="D182" s="12">
        <f>'Scope Of Work - Budget'!D185</f>
        <v>0</v>
      </c>
      <c r="E182" s="12"/>
      <c r="F182" s="12"/>
      <c r="G182" s="12"/>
      <c r="H182" s="12"/>
      <c r="I182" s="12"/>
      <c r="J182" s="12"/>
      <c r="K182" s="12"/>
      <c r="L182" s="92">
        <f t="shared" si="27"/>
        <v>0</v>
      </c>
      <c r="M182" s="91">
        <f t="shared" si="28"/>
        <v>0</v>
      </c>
      <c r="N182" s="63">
        <f t="shared" si="32"/>
        <v>0</v>
      </c>
    </row>
    <row r="183" spans="1:14" s="29" customFormat="1" ht="15.75" thickBot="1" x14ac:dyDescent="0.3">
      <c r="A183" s="68"/>
      <c r="B183" s="16" t="str">
        <f>IF('Scope Of Work - Budget'!B170="x","x","")</f>
        <v/>
      </c>
      <c r="C183" s="69" t="s">
        <v>19</v>
      </c>
      <c r="D183" s="67">
        <f t="shared" ref="D183:M183" si="33">SUM(D168:D182)</f>
        <v>0</v>
      </c>
      <c r="E183" s="67">
        <f t="shared" si="33"/>
        <v>0</v>
      </c>
      <c r="F183" s="67">
        <f t="shared" si="33"/>
        <v>0</v>
      </c>
      <c r="G183" s="67">
        <f t="shared" si="33"/>
        <v>0</v>
      </c>
      <c r="H183" s="67">
        <f t="shared" si="33"/>
        <v>0</v>
      </c>
      <c r="I183" s="67">
        <f t="shared" si="33"/>
        <v>0</v>
      </c>
      <c r="J183" s="67">
        <f t="shared" si="33"/>
        <v>0</v>
      </c>
      <c r="K183" s="67">
        <f t="shared" si="33"/>
        <v>0</v>
      </c>
      <c r="L183" s="67">
        <f t="shared" si="33"/>
        <v>0</v>
      </c>
      <c r="M183" s="58">
        <f t="shared" si="33"/>
        <v>0</v>
      </c>
      <c r="N183" s="70">
        <f>IF(M183=0,0,M183/D183)</f>
        <v>0</v>
      </c>
    </row>
    <row r="184" spans="1:14" s="11" customFormat="1" ht="15.6" customHeight="1" thickBot="1" x14ac:dyDescent="0.3">
      <c r="A184" s="15">
        <v>1300</v>
      </c>
      <c r="B184" s="16" t="str">
        <f>IF('Scope Of Work - Budget'!B187="x","x","")</f>
        <v/>
      </c>
      <c r="C184" s="17" t="s">
        <v>25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64"/>
    </row>
    <row r="185" spans="1:14" ht="15.75" thickBot="1" x14ac:dyDescent="0.3">
      <c r="A185" s="13">
        <v>1301</v>
      </c>
      <c r="B185" s="72" t="str">
        <f>IF('Scope Of Work - Budget'!B188="x","x","")</f>
        <v/>
      </c>
      <c r="C185" s="9" t="str">
        <f>IF('Scope Of Work - Budget'!C188&gt;0, 'Scope Of Work - Budget'!C188,"")</f>
        <v>Demo</v>
      </c>
      <c r="D185" s="12">
        <f>'Scope Of Work - Budget'!D188</f>
        <v>0</v>
      </c>
      <c r="E185" s="12"/>
      <c r="F185" s="12"/>
      <c r="G185" s="12"/>
      <c r="H185" s="12"/>
      <c r="I185" s="12"/>
      <c r="J185" s="12"/>
      <c r="K185" s="12"/>
      <c r="L185" s="92">
        <f t="shared" si="27"/>
        <v>0</v>
      </c>
      <c r="M185" s="91">
        <f t="shared" si="28"/>
        <v>0</v>
      </c>
      <c r="N185" s="63">
        <f>IF(M185=0,0,M185/D185)</f>
        <v>0</v>
      </c>
    </row>
    <row r="186" spans="1:14" ht="15.75" thickBot="1" x14ac:dyDescent="0.3">
      <c r="A186" s="13">
        <v>1302</v>
      </c>
      <c r="B186" s="72" t="str">
        <f>IF('Scope Of Work - Budget'!B189="x","x","")</f>
        <v/>
      </c>
      <c r="C186" s="9" t="str">
        <f>IF('Scope Of Work - Budget'!C189&gt;0, 'Scope Of Work - Budget'!C189,"")</f>
        <v>Rough Carpentry</v>
      </c>
      <c r="D186" s="12">
        <f>'Scope Of Work - Budget'!D189</f>
        <v>0</v>
      </c>
      <c r="E186" s="12"/>
      <c r="F186" s="12"/>
      <c r="G186" s="12"/>
      <c r="H186" s="12"/>
      <c r="I186" s="12"/>
      <c r="J186" s="12"/>
      <c r="K186" s="12"/>
      <c r="L186" s="92">
        <f t="shared" si="27"/>
        <v>0</v>
      </c>
      <c r="M186" s="91">
        <f t="shared" si="28"/>
        <v>0</v>
      </c>
      <c r="N186" s="63">
        <f t="shared" ref="N186:N198" si="34">IF(M186=0,0,M186/D186)</f>
        <v>0</v>
      </c>
    </row>
    <row r="187" spans="1:14" ht="15.75" thickBot="1" x14ac:dyDescent="0.3">
      <c r="A187" s="13">
        <v>1303</v>
      </c>
      <c r="B187" s="72" t="str">
        <f>IF('Scope Of Work - Budget'!B190="x","x","")</f>
        <v/>
      </c>
      <c r="C187" s="9" t="str">
        <f>IF('Scope Of Work - Budget'!C190&gt;0, 'Scope Of Work - Budget'!C190,"")</f>
        <v xml:space="preserve">Windows </v>
      </c>
      <c r="D187" s="12">
        <f>'Scope Of Work - Budget'!D190</f>
        <v>0</v>
      </c>
      <c r="E187" s="12"/>
      <c r="F187" s="12"/>
      <c r="G187" s="12"/>
      <c r="H187" s="12"/>
      <c r="I187" s="12"/>
      <c r="J187" s="12"/>
      <c r="K187" s="12"/>
      <c r="L187" s="92">
        <f t="shared" si="27"/>
        <v>0</v>
      </c>
      <c r="M187" s="91">
        <f t="shared" si="28"/>
        <v>0</v>
      </c>
      <c r="N187" s="63">
        <f t="shared" si="34"/>
        <v>0</v>
      </c>
    </row>
    <row r="188" spans="1:14" ht="15.75" thickBot="1" x14ac:dyDescent="0.3">
      <c r="A188" s="13">
        <v>1304</v>
      </c>
      <c r="B188" s="72" t="str">
        <f>IF('Scope Of Work - Budget'!B191="x","x","")</f>
        <v/>
      </c>
      <c r="C188" s="9" t="str">
        <f>IF('Scope Of Work - Budget'!C191&gt;0, 'Scope Of Work - Budget'!C191,"")</f>
        <v>Insulation</v>
      </c>
      <c r="D188" s="12">
        <f>'Scope Of Work - Budget'!D191</f>
        <v>0</v>
      </c>
      <c r="E188" s="12"/>
      <c r="F188" s="12"/>
      <c r="G188" s="12"/>
      <c r="H188" s="12"/>
      <c r="I188" s="12"/>
      <c r="J188" s="12"/>
      <c r="K188" s="12"/>
      <c r="L188" s="92">
        <f t="shared" si="27"/>
        <v>0</v>
      </c>
      <c r="M188" s="91">
        <f t="shared" si="28"/>
        <v>0</v>
      </c>
      <c r="N188" s="63">
        <f t="shared" si="34"/>
        <v>0</v>
      </c>
    </row>
    <row r="189" spans="1:14" ht="15.75" thickBot="1" x14ac:dyDescent="0.3">
      <c r="A189" s="13">
        <v>1305</v>
      </c>
      <c r="B189" s="72" t="str">
        <f>IF('Scope Of Work - Budget'!B192="x","x","")</f>
        <v/>
      </c>
      <c r="C189" s="9" t="str">
        <f>IF('Scope Of Work - Budget'!C192&gt;0, 'Scope Of Work - Budget'!C192,"")</f>
        <v>Drywall</v>
      </c>
      <c r="D189" s="12">
        <f>'Scope Of Work - Budget'!D192</f>
        <v>0</v>
      </c>
      <c r="E189" s="12"/>
      <c r="F189" s="12"/>
      <c r="G189" s="12"/>
      <c r="H189" s="12"/>
      <c r="I189" s="12"/>
      <c r="J189" s="12"/>
      <c r="K189" s="12"/>
      <c r="L189" s="92">
        <f t="shared" si="27"/>
        <v>0</v>
      </c>
      <c r="M189" s="91">
        <f t="shared" si="28"/>
        <v>0</v>
      </c>
      <c r="N189" s="63">
        <f t="shared" si="34"/>
        <v>0</v>
      </c>
    </row>
    <row r="190" spans="1:14" ht="15.75" thickBot="1" x14ac:dyDescent="0.3">
      <c r="A190" s="13">
        <v>1306</v>
      </c>
      <c r="B190" s="72" t="str">
        <f>IF('Scope Of Work - Budget'!B193="x","x","")</f>
        <v/>
      </c>
      <c r="C190" s="9" t="str">
        <f>IF('Scope Of Work - Budget'!C193&gt;0, 'Scope Of Work - Budget'!C193,"")</f>
        <v>Closets</v>
      </c>
      <c r="D190" s="12">
        <f>'Scope Of Work - Budget'!D193</f>
        <v>0</v>
      </c>
      <c r="E190" s="12"/>
      <c r="F190" s="12"/>
      <c r="G190" s="12"/>
      <c r="H190" s="12"/>
      <c r="I190" s="12"/>
      <c r="J190" s="12"/>
      <c r="K190" s="12"/>
      <c r="L190" s="92">
        <f t="shared" si="27"/>
        <v>0</v>
      </c>
      <c r="M190" s="91">
        <f t="shared" si="28"/>
        <v>0</v>
      </c>
      <c r="N190" s="63">
        <f t="shared" si="34"/>
        <v>0</v>
      </c>
    </row>
    <row r="191" spans="1:14" ht="15.75" thickBot="1" x14ac:dyDescent="0.3">
      <c r="A191" s="13">
        <v>1307</v>
      </c>
      <c r="B191" s="72" t="str">
        <f>IF('Scope Of Work - Budget'!B194="x","x","")</f>
        <v/>
      </c>
      <c r="C191" s="9" t="str">
        <f>IF('Scope Of Work - Budget'!C194&gt;0, 'Scope Of Work - Budget'!C194,"")</f>
        <v>Painting</v>
      </c>
      <c r="D191" s="12">
        <f>'Scope Of Work - Budget'!D194</f>
        <v>0</v>
      </c>
      <c r="E191" s="12"/>
      <c r="F191" s="12"/>
      <c r="G191" s="12"/>
      <c r="H191" s="12"/>
      <c r="I191" s="12"/>
      <c r="J191" s="12"/>
      <c r="K191" s="12"/>
      <c r="L191" s="92">
        <f t="shared" si="27"/>
        <v>0</v>
      </c>
      <c r="M191" s="91">
        <f t="shared" si="28"/>
        <v>0</v>
      </c>
      <c r="N191" s="63">
        <f t="shared" si="34"/>
        <v>0</v>
      </c>
    </row>
    <row r="192" spans="1:14" ht="15.75" thickBot="1" x14ac:dyDescent="0.3">
      <c r="A192" s="13">
        <v>1308</v>
      </c>
      <c r="B192" s="72" t="str">
        <f>IF('Scope Of Work - Budget'!B195="x","x","")</f>
        <v/>
      </c>
      <c r="C192" s="9" t="str">
        <f>IF('Scope Of Work - Budget'!C195&gt;0, 'Scope Of Work - Budget'!C195,"")</f>
        <v>Doors &amp; Trim</v>
      </c>
      <c r="D192" s="12">
        <f>'Scope Of Work - Budget'!D195</f>
        <v>0</v>
      </c>
      <c r="E192" s="12"/>
      <c r="F192" s="12"/>
      <c r="G192" s="12"/>
      <c r="H192" s="12"/>
      <c r="I192" s="12"/>
      <c r="J192" s="12"/>
      <c r="K192" s="12"/>
      <c r="L192" s="92">
        <f t="shared" si="27"/>
        <v>0</v>
      </c>
      <c r="M192" s="91">
        <f t="shared" si="28"/>
        <v>0</v>
      </c>
      <c r="N192" s="63">
        <f t="shared" si="34"/>
        <v>0</v>
      </c>
    </row>
    <row r="193" spans="1:14" ht="15.75" thickBot="1" x14ac:dyDescent="0.3">
      <c r="A193" s="13">
        <v>1309</v>
      </c>
      <c r="B193" s="72" t="str">
        <f>IF('Scope Of Work - Budget'!B196="x","x","")</f>
        <v/>
      </c>
      <c r="C193" s="9" t="str">
        <f>IF('Scope Of Work - Budget'!C196&gt;0, 'Scope Of Work - Budget'!C196,"")</f>
        <v>Electrical Fixtures &amp; Finish</v>
      </c>
      <c r="D193" s="12">
        <f>'Scope Of Work - Budget'!D196</f>
        <v>0</v>
      </c>
      <c r="E193" s="12"/>
      <c r="F193" s="12"/>
      <c r="G193" s="12"/>
      <c r="H193" s="12"/>
      <c r="I193" s="12"/>
      <c r="J193" s="12"/>
      <c r="K193" s="12"/>
      <c r="L193" s="92">
        <f t="shared" si="27"/>
        <v>0</v>
      </c>
      <c r="M193" s="91">
        <f t="shared" si="28"/>
        <v>0</v>
      </c>
      <c r="N193" s="63">
        <f t="shared" si="34"/>
        <v>0</v>
      </c>
    </row>
    <row r="194" spans="1:14" ht="15.75" thickBot="1" x14ac:dyDescent="0.3">
      <c r="A194" s="13">
        <v>1310</v>
      </c>
      <c r="B194" s="72" t="str">
        <f>IF('Scope Of Work - Budget'!B197="x","x","")</f>
        <v/>
      </c>
      <c r="C194" s="9" t="str">
        <f>IF('Scope Of Work - Budget'!C197&gt;0, 'Scope Of Work - Budget'!C197,"")</f>
        <v>Finish Carpentry</v>
      </c>
      <c r="D194" s="12">
        <f>'Scope Of Work - Budget'!D197</f>
        <v>0</v>
      </c>
      <c r="E194" s="12"/>
      <c r="F194" s="12"/>
      <c r="G194" s="12"/>
      <c r="H194" s="12"/>
      <c r="I194" s="12"/>
      <c r="J194" s="12"/>
      <c r="K194" s="12"/>
      <c r="L194" s="92">
        <f t="shared" si="27"/>
        <v>0</v>
      </c>
      <c r="M194" s="91">
        <f t="shared" si="28"/>
        <v>0</v>
      </c>
      <c r="N194" s="63">
        <f t="shared" si="34"/>
        <v>0</v>
      </c>
    </row>
    <row r="195" spans="1:14" ht="15.75" thickBot="1" x14ac:dyDescent="0.3">
      <c r="A195" s="13">
        <v>1311</v>
      </c>
      <c r="B195" s="72" t="str">
        <f>IF('Scope Of Work - Budget'!B198="x","x","")</f>
        <v/>
      </c>
      <c r="C195" s="9" t="str">
        <f>IF('Scope Of Work - Budget'!C198&gt;0, 'Scope Of Work - Budget'!C198,"")</f>
        <v xml:space="preserve">Finish Hardware </v>
      </c>
      <c r="D195" s="12">
        <f>'Scope Of Work - Budget'!D198</f>
        <v>0</v>
      </c>
      <c r="E195" s="12"/>
      <c r="F195" s="12"/>
      <c r="G195" s="12"/>
      <c r="H195" s="12"/>
      <c r="I195" s="12"/>
      <c r="J195" s="12"/>
      <c r="K195" s="12"/>
      <c r="L195" s="92">
        <f t="shared" si="27"/>
        <v>0</v>
      </c>
      <c r="M195" s="91">
        <f t="shared" si="28"/>
        <v>0</v>
      </c>
      <c r="N195" s="63">
        <f t="shared" si="34"/>
        <v>0</v>
      </c>
    </row>
    <row r="196" spans="1:14" ht="15.75" thickBot="1" x14ac:dyDescent="0.3">
      <c r="A196" s="13">
        <v>1312</v>
      </c>
      <c r="B196" s="72" t="str">
        <f>IF('Scope Of Work - Budget'!B199="x","x","")</f>
        <v/>
      </c>
      <c r="C196" s="9" t="str">
        <f>IF('Scope Of Work - Budget'!C199&gt;0, 'Scope Of Work - Budget'!C199,"")</f>
        <v>Flooring</v>
      </c>
      <c r="D196" s="12">
        <f>'Scope Of Work - Budget'!D199</f>
        <v>0</v>
      </c>
      <c r="E196" s="12"/>
      <c r="F196" s="12"/>
      <c r="G196" s="12"/>
      <c r="H196" s="12"/>
      <c r="I196" s="12"/>
      <c r="J196" s="12"/>
      <c r="K196" s="12"/>
      <c r="L196" s="92">
        <f t="shared" si="27"/>
        <v>0</v>
      </c>
      <c r="M196" s="91">
        <f t="shared" si="28"/>
        <v>0</v>
      </c>
      <c r="N196" s="63">
        <f t="shared" si="34"/>
        <v>0</v>
      </c>
    </row>
    <row r="197" spans="1:14" ht="15.75" thickBot="1" x14ac:dyDescent="0.3">
      <c r="A197" s="13">
        <v>1313</v>
      </c>
      <c r="B197" s="72" t="str">
        <f>IF('Scope Of Work - Budget'!B200="x","x","")</f>
        <v/>
      </c>
      <c r="C197" s="9" t="str">
        <f>IF('Scope Of Work - Budget'!C200&gt;0, 'Scope Of Work - Budget'!C200,"")</f>
        <v>Clean Up</v>
      </c>
      <c r="D197" s="12">
        <f>'Scope Of Work - Budget'!D200</f>
        <v>0</v>
      </c>
      <c r="E197" s="12"/>
      <c r="F197" s="12"/>
      <c r="G197" s="12"/>
      <c r="H197" s="12"/>
      <c r="I197" s="12"/>
      <c r="J197" s="12"/>
      <c r="K197" s="12"/>
      <c r="L197" s="92">
        <f t="shared" si="27"/>
        <v>0</v>
      </c>
      <c r="M197" s="91">
        <f t="shared" si="28"/>
        <v>0</v>
      </c>
      <c r="N197" s="63">
        <f t="shared" si="34"/>
        <v>0</v>
      </c>
    </row>
    <row r="198" spans="1:14" ht="15.75" thickBot="1" x14ac:dyDescent="0.3">
      <c r="A198" s="13">
        <v>1314</v>
      </c>
      <c r="B198" s="97" t="str">
        <f>IF('Scope Of Work - Budget'!B201="x","x","")</f>
        <v/>
      </c>
      <c r="C198" s="9" t="str">
        <f>IF('Scope Of Work - Budget'!C201&gt;0, 'Scope Of Work - Budget'!C201,"")</f>
        <v/>
      </c>
      <c r="D198" s="12">
        <f>'Scope Of Work - Budget'!D201</f>
        <v>0</v>
      </c>
      <c r="E198" s="12"/>
      <c r="F198" s="12"/>
      <c r="G198" s="12"/>
      <c r="H198" s="12"/>
      <c r="I198" s="12"/>
      <c r="J198" s="12"/>
      <c r="K198" s="12"/>
      <c r="L198" s="92">
        <f t="shared" si="27"/>
        <v>0</v>
      </c>
      <c r="M198" s="91">
        <f t="shared" si="28"/>
        <v>0</v>
      </c>
      <c r="N198" s="63">
        <f t="shared" si="34"/>
        <v>0</v>
      </c>
    </row>
    <row r="199" spans="1:14" s="29" customFormat="1" ht="15.75" thickBot="1" x14ac:dyDescent="0.3">
      <c r="A199" s="68"/>
      <c r="B199" s="16" t="str">
        <f>IF('Scope Of Work - Budget'!B187="x","x","")</f>
        <v/>
      </c>
      <c r="C199" s="69" t="s">
        <v>19</v>
      </c>
      <c r="D199" s="67">
        <f t="shared" ref="D199:M199" si="35">SUM(D185:D198)</f>
        <v>0</v>
      </c>
      <c r="E199" s="67">
        <f t="shared" si="35"/>
        <v>0</v>
      </c>
      <c r="F199" s="67">
        <f t="shared" si="35"/>
        <v>0</v>
      </c>
      <c r="G199" s="67">
        <f t="shared" si="35"/>
        <v>0</v>
      </c>
      <c r="H199" s="67">
        <f t="shared" si="35"/>
        <v>0</v>
      </c>
      <c r="I199" s="67">
        <f t="shared" si="35"/>
        <v>0</v>
      </c>
      <c r="J199" s="67">
        <f t="shared" si="35"/>
        <v>0</v>
      </c>
      <c r="K199" s="67">
        <f t="shared" si="35"/>
        <v>0</v>
      </c>
      <c r="L199" s="67">
        <f t="shared" si="35"/>
        <v>0</v>
      </c>
      <c r="M199" s="58">
        <f t="shared" si="35"/>
        <v>0</v>
      </c>
      <c r="N199" s="70">
        <f>IF(M199=0,0,M199/D199)</f>
        <v>0</v>
      </c>
    </row>
    <row r="200" spans="1:14" s="11" customFormat="1" ht="15.6" customHeight="1" thickBot="1" x14ac:dyDescent="0.3">
      <c r="A200" s="15">
        <v>1400</v>
      </c>
      <c r="B200" s="16" t="str">
        <f>IF('Scope Of Work - Budget'!B204="x","x","")</f>
        <v/>
      </c>
      <c r="C200" s="17" t="s">
        <v>26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64"/>
    </row>
    <row r="201" spans="1:14" ht="15.75" thickBot="1" x14ac:dyDescent="0.3">
      <c r="A201" s="13">
        <v>1401</v>
      </c>
      <c r="B201" s="72" t="str">
        <f>IF('Scope Of Work - Budget'!B205="x","x","")</f>
        <v/>
      </c>
      <c r="C201" s="9" t="str">
        <f>IF('Scope Of Work - Budget'!C205&gt;0, 'Scope Of Work - Budget'!C205,"")</f>
        <v>Demo</v>
      </c>
      <c r="D201" s="12">
        <f>'Scope Of Work - Budget'!D205</f>
        <v>0</v>
      </c>
      <c r="E201" s="12"/>
      <c r="F201" s="12"/>
      <c r="G201" s="12"/>
      <c r="H201" s="12"/>
      <c r="I201" s="12"/>
      <c r="J201" s="12"/>
      <c r="K201" s="12"/>
      <c r="L201" s="92">
        <f t="shared" si="27"/>
        <v>0</v>
      </c>
      <c r="M201" s="91">
        <f t="shared" si="28"/>
        <v>0</v>
      </c>
      <c r="N201" s="63">
        <f>IF(M201=0,0,M201/D201)</f>
        <v>0</v>
      </c>
    </row>
    <row r="202" spans="1:14" ht="15.75" thickBot="1" x14ac:dyDescent="0.3">
      <c r="A202" s="13">
        <v>1402</v>
      </c>
      <c r="B202" s="72" t="str">
        <f>IF('Scope Of Work - Budget'!B206="x","x","")</f>
        <v/>
      </c>
      <c r="C202" s="9" t="str">
        <f>IF('Scope Of Work - Budget'!C206&gt;0, 'Scope Of Work - Budget'!C206,"")</f>
        <v>Rough Carpentry</v>
      </c>
      <c r="D202" s="12">
        <f>'Scope Of Work - Budget'!D206</f>
        <v>0</v>
      </c>
      <c r="E202" s="12"/>
      <c r="F202" s="12"/>
      <c r="G202" s="12"/>
      <c r="H202" s="12"/>
      <c r="I202" s="12"/>
      <c r="J202" s="12"/>
      <c r="K202" s="12"/>
      <c r="L202" s="92">
        <f t="shared" si="27"/>
        <v>0</v>
      </c>
      <c r="M202" s="91">
        <f t="shared" si="28"/>
        <v>0</v>
      </c>
      <c r="N202" s="63">
        <f t="shared" ref="N202:N214" si="36">IF(M202=0,0,M202/D202)</f>
        <v>0</v>
      </c>
    </row>
    <row r="203" spans="1:14" ht="15.75" thickBot="1" x14ac:dyDescent="0.3">
      <c r="A203" s="13">
        <v>1403</v>
      </c>
      <c r="B203" s="72" t="str">
        <f>IF('Scope Of Work - Budget'!B207="x","x","")</f>
        <v/>
      </c>
      <c r="C203" s="9" t="str">
        <f>IF('Scope Of Work - Budget'!C207&gt;0, 'Scope Of Work - Budget'!C207,"")</f>
        <v xml:space="preserve">Windows </v>
      </c>
      <c r="D203" s="12">
        <f>'Scope Of Work - Budget'!D207</f>
        <v>0</v>
      </c>
      <c r="E203" s="12"/>
      <c r="F203" s="12"/>
      <c r="G203" s="12"/>
      <c r="H203" s="12"/>
      <c r="I203" s="12"/>
      <c r="J203" s="12"/>
      <c r="K203" s="12"/>
      <c r="L203" s="92">
        <f t="shared" si="27"/>
        <v>0</v>
      </c>
      <c r="M203" s="91">
        <f t="shared" si="28"/>
        <v>0</v>
      </c>
      <c r="N203" s="63">
        <f t="shared" si="36"/>
        <v>0</v>
      </c>
    </row>
    <row r="204" spans="1:14" ht="15.75" thickBot="1" x14ac:dyDescent="0.3">
      <c r="A204" s="13">
        <v>1404</v>
      </c>
      <c r="B204" s="72" t="str">
        <f>IF('Scope Of Work - Budget'!B208="x","x","")</f>
        <v/>
      </c>
      <c r="C204" s="9" t="str">
        <f>IF('Scope Of Work - Budget'!C208&gt;0, 'Scope Of Work - Budget'!C208,"")</f>
        <v>Insulation</v>
      </c>
      <c r="D204" s="12">
        <f>'Scope Of Work - Budget'!D208</f>
        <v>0</v>
      </c>
      <c r="E204" s="12"/>
      <c r="F204" s="12"/>
      <c r="G204" s="12"/>
      <c r="H204" s="12"/>
      <c r="I204" s="12"/>
      <c r="J204" s="12"/>
      <c r="K204" s="12"/>
      <c r="L204" s="92">
        <f t="shared" si="27"/>
        <v>0</v>
      </c>
      <c r="M204" s="91">
        <f t="shared" si="28"/>
        <v>0</v>
      </c>
      <c r="N204" s="63">
        <f t="shared" si="36"/>
        <v>0</v>
      </c>
    </row>
    <row r="205" spans="1:14" ht="15.75" thickBot="1" x14ac:dyDescent="0.3">
      <c r="A205" s="13">
        <v>1405</v>
      </c>
      <c r="B205" s="72" t="str">
        <f>IF('Scope Of Work - Budget'!B209="x","x","")</f>
        <v/>
      </c>
      <c r="C205" s="9" t="str">
        <f>IF('Scope Of Work - Budget'!C209&gt;0, 'Scope Of Work - Budget'!C209,"")</f>
        <v>Drywall</v>
      </c>
      <c r="D205" s="12">
        <f>'Scope Of Work - Budget'!D209</f>
        <v>0</v>
      </c>
      <c r="E205" s="12"/>
      <c r="F205" s="12"/>
      <c r="G205" s="12"/>
      <c r="H205" s="12"/>
      <c r="I205" s="12"/>
      <c r="J205" s="12"/>
      <c r="K205" s="12"/>
      <c r="L205" s="92">
        <f t="shared" si="27"/>
        <v>0</v>
      </c>
      <c r="M205" s="91">
        <f t="shared" si="28"/>
        <v>0</v>
      </c>
      <c r="N205" s="63">
        <f t="shared" si="36"/>
        <v>0</v>
      </c>
    </row>
    <row r="206" spans="1:14" ht="15.75" thickBot="1" x14ac:dyDescent="0.3">
      <c r="A206" s="13">
        <v>1406</v>
      </c>
      <c r="B206" s="72" t="str">
        <f>IF('Scope Of Work - Budget'!B210="x","x","")</f>
        <v/>
      </c>
      <c r="C206" s="9" t="str">
        <f>IF('Scope Of Work - Budget'!C210&gt;0, 'Scope Of Work - Budget'!C210,"")</f>
        <v>Closets</v>
      </c>
      <c r="D206" s="12">
        <f>'Scope Of Work - Budget'!D210</f>
        <v>0</v>
      </c>
      <c r="E206" s="12"/>
      <c r="F206" s="12"/>
      <c r="G206" s="12"/>
      <c r="H206" s="12"/>
      <c r="I206" s="12"/>
      <c r="J206" s="12"/>
      <c r="K206" s="12"/>
      <c r="L206" s="92">
        <f t="shared" si="27"/>
        <v>0</v>
      </c>
      <c r="M206" s="91">
        <f t="shared" si="28"/>
        <v>0</v>
      </c>
      <c r="N206" s="63">
        <f t="shared" si="36"/>
        <v>0</v>
      </c>
    </row>
    <row r="207" spans="1:14" ht="15.75" thickBot="1" x14ac:dyDescent="0.3">
      <c r="A207" s="13">
        <v>1407</v>
      </c>
      <c r="B207" s="72" t="str">
        <f>IF('Scope Of Work - Budget'!B211="x","x","")</f>
        <v/>
      </c>
      <c r="C207" s="9" t="str">
        <f>IF('Scope Of Work - Budget'!C211&gt;0, 'Scope Of Work - Budget'!C211,"")</f>
        <v>Painting</v>
      </c>
      <c r="D207" s="12">
        <f>'Scope Of Work - Budget'!D211</f>
        <v>0</v>
      </c>
      <c r="E207" s="12"/>
      <c r="F207" s="12"/>
      <c r="G207" s="12"/>
      <c r="H207" s="12"/>
      <c r="I207" s="12"/>
      <c r="J207" s="12"/>
      <c r="K207" s="12"/>
      <c r="L207" s="92">
        <f t="shared" si="27"/>
        <v>0</v>
      </c>
      <c r="M207" s="91">
        <f t="shared" si="28"/>
        <v>0</v>
      </c>
      <c r="N207" s="63">
        <f t="shared" si="36"/>
        <v>0</v>
      </c>
    </row>
    <row r="208" spans="1:14" ht="15.75" thickBot="1" x14ac:dyDescent="0.3">
      <c r="A208" s="13">
        <v>1408</v>
      </c>
      <c r="B208" s="72" t="str">
        <f>IF('Scope Of Work - Budget'!B212="x","x","")</f>
        <v/>
      </c>
      <c r="C208" s="9" t="str">
        <f>IF('Scope Of Work - Budget'!C212&gt;0, 'Scope Of Work - Budget'!C212,"")</f>
        <v>Doors &amp; Trim</v>
      </c>
      <c r="D208" s="12">
        <f>'Scope Of Work - Budget'!D212</f>
        <v>0</v>
      </c>
      <c r="E208" s="12"/>
      <c r="F208" s="12"/>
      <c r="G208" s="12"/>
      <c r="H208" s="12"/>
      <c r="I208" s="12"/>
      <c r="J208" s="12"/>
      <c r="K208" s="12"/>
      <c r="L208" s="92">
        <f t="shared" ref="L208:L271" si="37">SUM(E208:K208)</f>
        <v>0</v>
      </c>
      <c r="M208" s="91">
        <f t="shared" ref="M208:M271" si="38">+D208-L208</f>
        <v>0</v>
      </c>
      <c r="N208" s="63">
        <f t="shared" si="36"/>
        <v>0</v>
      </c>
    </row>
    <row r="209" spans="1:14" ht="15.75" thickBot="1" x14ac:dyDescent="0.3">
      <c r="A209" s="13">
        <v>1409</v>
      </c>
      <c r="B209" s="72" t="str">
        <f>IF('Scope Of Work - Budget'!B213="x","x","")</f>
        <v/>
      </c>
      <c r="C209" s="9" t="str">
        <f>IF('Scope Of Work - Budget'!C213&gt;0, 'Scope Of Work - Budget'!C213,"")</f>
        <v>Electrical Fixtures &amp; Finish</v>
      </c>
      <c r="D209" s="12">
        <f>'Scope Of Work - Budget'!D213</f>
        <v>0</v>
      </c>
      <c r="E209" s="12"/>
      <c r="F209" s="12"/>
      <c r="G209" s="12"/>
      <c r="H209" s="12"/>
      <c r="I209" s="12"/>
      <c r="J209" s="12"/>
      <c r="K209" s="12"/>
      <c r="L209" s="92">
        <f t="shared" si="37"/>
        <v>0</v>
      </c>
      <c r="M209" s="91">
        <f t="shared" si="38"/>
        <v>0</v>
      </c>
      <c r="N209" s="63">
        <f t="shared" si="36"/>
        <v>0</v>
      </c>
    </row>
    <row r="210" spans="1:14" ht="15.75" thickBot="1" x14ac:dyDescent="0.3">
      <c r="A210" s="13">
        <v>1410</v>
      </c>
      <c r="B210" s="72" t="str">
        <f>IF('Scope Of Work - Budget'!B214="x","x","")</f>
        <v/>
      </c>
      <c r="C210" s="9" t="str">
        <f>IF('Scope Of Work - Budget'!C214&gt;0, 'Scope Of Work - Budget'!C214,"")</f>
        <v>Finish Carpentry</v>
      </c>
      <c r="D210" s="12">
        <f>'Scope Of Work - Budget'!D214</f>
        <v>0</v>
      </c>
      <c r="E210" s="12"/>
      <c r="F210" s="12"/>
      <c r="G210" s="12"/>
      <c r="H210" s="12"/>
      <c r="I210" s="12"/>
      <c r="J210" s="12"/>
      <c r="K210" s="12"/>
      <c r="L210" s="92">
        <f t="shared" si="37"/>
        <v>0</v>
      </c>
      <c r="M210" s="91">
        <f t="shared" si="38"/>
        <v>0</v>
      </c>
      <c r="N210" s="63">
        <f t="shared" si="36"/>
        <v>0</v>
      </c>
    </row>
    <row r="211" spans="1:14" ht="15.75" thickBot="1" x14ac:dyDescent="0.3">
      <c r="A211" s="13">
        <v>1411</v>
      </c>
      <c r="B211" s="72" t="str">
        <f>IF('Scope Of Work - Budget'!B215="x","x","")</f>
        <v/>
      </c>
      <c r="C211" s="9" t="str">
        <f>IF('Scope Of Work - Budget'!C215&gt;0, 'Scope Of Work - Budget'!C215,"")</f>
        <v xml:space="preserve">Finish Hardware </v>
      </c>
      <c r="D211" s="12">
        <f>'Scope Of Work - Budget'!D215</f>
        <v>0</v>
      </c>
      <c r="E211" s="12"/>
      <c r="F211" s="12"/>
      <c r="G211" s="12"/>
      <c r="H211" s="12"/>
      <c r="I211" s="12"/>
      <c r="J211" s="12"/>
      <c r="K211" s="12"/>
      <c r="L211" s="92">
        <f t="shared" si="37"/>
        <v>0</v>
      </c>
      <c r="M211" s="91">
        <f t="shared" si="38"/>
        <v>0</v>
      </c>
      <c r="N211" s="63">
        <f t="shared" si="36"/>
        <v>0</v>
      </c>
    </row>
    <row r="212" spans="1:14" ht="15.75" thickBot="1" x14ac:dyDescent="0.3">
      <c r="A212" s="13">
        <v>1412</v>
      </c>
      <c r="B212" s="72" t="str">
        <f>IF('Scope Of Work - Budget'!B216="x","x","")</f>
        <v/>
      </c>
      <c r="C212" s="9" t="str">
        <f>IF('Scope Of Work - Budget'!C216&gt;0, 'Scope Of Work - Budget'!C216,"")</f>
        <v>Flooring</v>
      </c>
      <c r="D212" s="12">
        <f>'Scope Of Work - Budget'!D216</f>
        <v>0</v>
      </c>
      <c r="E212" s="12"/>
      <c r="F212" s="12"/>
      <c r="G212" s="12"/>
      <c r="H212" s="12"/>
      <c r="I212" s="12"/>
      <c r="J212" s="12"/>
      <c r="K212" s="12"/>
      <c r="L212" s="92">
        <f t="shared" si="37"/>
        <v>0</v>
      </c>
      <c r="M212" s="91">
        <f t="shared" si="38"/>
        <v>0</v>
      </c>
      <c r="N212" s="63">
        <f t="shared" si="36"/>
        <v>0</v>
      </c>
    </row>
    <row r="213" spans="1:14" ht="15.75" thickBot="1" x14ac:dyDescent="0.3">
      <c r="A213" s="13">
        <v>1413</v>
      </c>
      <c r="B213" s="72" t="str">
        <f>IF('Scope Of Work - Budget'!B217="x","x","")</f>
        <v/>
      </c>
      <c r="C213" s="9" t="str">
        <f>IF('Scope Of Work - Budget'!C217&gt;0, 'Scope Of Work - Budget'!C217,"")</f>
        <v>Clean Up</v>
      </c>
      <c r="D213" s="12">
        <f>'Scope Of Work - Budget'!D217</f>
        <v>0</v>
      </c>
      <c r="E213" s="12"/>
      <c r="F213" s="12"/>
      <c r="G213" s="12"/>
      <c r="H213" s="12"/>
      <c r="I213" s="12"/>
      <c r="J213" s="12"/>
      <c r="K213" s="12"/>
      <c r="L213" s="92">
        <f t="shared" si="37"/>
        <v>0</v>
      </c>
      <c r="M213" s="91">
        <f t="shared" si="38"/>
        <v>0</v>
      </c>
      <c r="N213" s="63">
        <f t="shared" si="36"/>
        <v>0</v>
      </c>
    </row>
    <row r="214" spans="1:14" ht="15.75" thickBot="1" x14ac:dyDescent="0.3">
      <c r="A214" s="13">
        <v>1414</v>
      </c>
      <c r="B214" s="97" t="str">
        <f>IF('Scope Of Work - Budget'!B218="x","x","")</f>
        <v/>
      </c>
      <c r="C214" s="9" t="str">
        <f>IF('Scope Of Work - Budget'!C218&gt;0, 'Scope Of Work - Budget'!C218,"")</f>
        <v/>
      </c>
      <c r="D214" s="12">
        <f>'Scope Of Work - Budget'!D218</f>
        <v>0</v>
      </c>
      <c r="E214" s="12"/>
      <c r="F214" s="12"/>
      <c r="G214" s="12"/>
      <c r="H214" s="12"/>
      <c r="I214" s="12"/>
      <c r="J214" s="12"/>
      <c r="K214" s="12"/>
      <c r="L214" s="92">
        <f t="shared" si="37"/>
        <v>0</v>
      </c>
      <c r="M214" s="91">
        <f t="shared" si="38"/>
        <v>0</v>
      </c>
      <c r="N214" s="63">
        <f t="shared" si="36"/>
        <v>0</v>
      </c>
    </row>
    <row r="215" spans="1:14" s="29" customFormat="1" ht="15.75" thickBot="1" x14ac:dyDescent="0.3">
      <c r="A215" s="68"/>
      <c r="B215" s="16" t="str">
        <f>IF('Scope Of Work - Budget'!B204="x","x","")</f>
        <v/>
      </c>
      <c r="C215" s="69" t="s">
        <v>19</v>
      </c>
      <c r="D215" s="67">
        <f t="shared" ref="D215:M215" si="39">SUM(D201:D214)</f>
        <v>0</v>
      </c>
      <c r="E215" s="67">
        <f t="shared" si="39"/>
        <v>0</v>
      </c>
      <c r="F215" s="67">
        <f t="shared" si="39"/>
        <v>0</v>
      </c>
      <c r="G215" s="67">
        <f t="shared" si="39"/>
        <v>0</v>
      </c>
      <c r="H215" s="67">
        <f t="shared" si="39"/>
        <v>0</v>
      </c>
      <c r="I215" s="67">
        <f t="shared" si="39"/>
        <v>0</v>
      </c>
      <c r="J215" s="67">
        <f t="shared" si="39"/>
        <v>0</v>
      </c>
      <c r="K215" s="67">
        <f t="shared" si="39"/>
        <v>0</v>
      </c>
      <c r="L215" s="67">
        <f t="shared" si="39"/>
        <v>0</v>
      </c>
      <c r="M215" s="58">
        <f t="shared" si="39"/>
        <v>0</v>
      </c>
      <c r="N215" s="70">
        <f>IF(M215=0,0,M215/D215)</f>
        <v>0</v>
      </c>
    </row>
    <row r="216" spans="1:14" s="11" customFormat="1" ht="15.6" customHeight="1" thickBot="1" x14ac:dyDescent="0.3">
      <c r="A216" s="15">
        <v>1500</v>
      </c>
      <c r="B216" s="16" t="str">
        <f>IF('Scope Of Work - Budget'!B220="x","x","")</f>
        <v/>
      </c>
      <c r="C216" s="17" t="s">
        <v>86</v>
      </c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64"/>
    </row>
    <row r="217" spans="1:14" ht="15.75" thickBot="1" x14ac:dyDescent="0.3">
      <c r="A217" s="13">
        <v>1501</v>
      </c>
      <c r="B217" s="72" t="str">
        <f>IF('Scope Of Work - Budget'!B221="x","x","")</f>
        <v/>
      </c>
      <c r="C217" s="9" t="str">
        <f>IF('Scope Of Work - Budget'!C221&gt;0, 'Scope Of Work - Budget'!C221,"")</f>
        <v>Demo</v>
      </c>
      <c r="D217" s="12">
        <f>'Scope Of Work - Budget'!D221</f>
        <v>0</v>
      </c>
      <c r="E217" s="12"/>
      <c r="F217" s="12"/>
      <c r="G217" s="12"/>
      <c r="H217" s="12"/>
      <c r="I217" s="12"/>
      <c r="J217" s="12"/>
      <c r="K217" s="12"/>
      <c r="L217" s="92">
        <f t="shared" si="37"/>
        <v>0</v>
      </c>
      <c r="M217" s="91">
        <f t="shared" si="38"/>
        <v>0</v>
      </c>
      <c r="N217" s="63">
        <f>IF(M217=0,0,M217/D217)</f>
        <v>0</v>
      </c>
    </row>
    <row r="218" spans="1:14" ht="15.75" thickBot="1" x14ac:dyDescent="0.3">
      <c r="A218" s="13">
        <v>1502</v>
      </c>
      <c r="B218" s="72" t="str">
        <f>IF('Scope Of Work - Budget'!B222="x","x","")</f>
        <v/>
      </c>
      <c r="C218" s="9" t="str">
        <f>IF('Scope Of Work - Budget'!C222&gt;0, 'Scope Of Work - Budget'!C222,"")</f>
        <v>Rough Carpentry</v>
      </c>
      <c r="D218" s="12">
        <f>'Scope Of Work - Budget'!D222</f>
        <v>0</v>
      </c>
      <c r="E218" s="12"/>
      <c r="F218" s="12"/>
      <c r="G218" s="12"/>
      <c r="H218" s="12"/>
      <c r="I218" s="12"/>
      <c r="J218" s="12"/>
      <c r="K218" s="12"/>
      <c r="L218" s="92">
        <f t="shared" si="37"/>
        <v>0</v>
      </c>
      <c r="M218" s="91">
        <f t="shared" si="38"/>
        <v>0</v>
      </c>
      <c r="N218" s="63">
        <f t="shared" ref="N218:N230" si="40">IF(M218=0,0,M218/D218)</f>
        <v>0</v>
      </c>
    </row>
    <row r="219" spans="1:14" ht="15.75" thickBot="1" x14ac:dyDescent="0.3">
      <c r="A219" s="13">
        <v>1503</v>
      </c>
      <c r="B219" s="72" t="str">
        <f>IF('Scope Of Work - Budget'!B223="x","x","")</f>
        <v/>
      </c>
      <c r="C219" s="9" t="str">
        <f>IF('Scope Of Work - Budget'!C223&gt;0, 'Scope Of Work - Budget'!C223,"")</f>
        <v xml:space="preserve">Windows </v>
      </c>
      <c r="D219" s="12">
        <f>'Scope Of Work - Budget'!D223</f>
        <v>0</v>
      </c>
      <c r="E219" s="12"/>
      <c r="F219" s="12"/>
      <c r="G219" s="12"/>
      <c r="H219" s="12"/>
      <c r="I219" s="12"/>
      <c r="J219" s="12"/>
      <c r="K219" s="12"/>
      <c r="L219" s="92">
        <f t="shared" si="37"/>
        <v>0</v>
      </c>
      <c r="M219" s="91">
        <f t="shared" si="38"/>
        <v>0</v>
      </c>
      <c r="N219" s="63">
        <f t="shared" si="40"/>
        <v>0</v>
      </c>
    </row>
    <row r="220" spans="1:14" ht="15.75" thickBot="1" x14ac:dyDescent="0.3">
      <c r="A220" s="13">
        <v>1504</v>
      </c>
      <c r="B220" s="72" t="str">
        <f>IF('Scope Of Work - Budget'!B224="x","x","")</f>
        <v/>
      </c>
      <c r="C220" s="9" t="str">
        <f>IF('Scope Of Work - Budget'!C224&gt;0, 'Scope Of Work - Budget'!C224,"")</f>
        <v>Insulation</v>
      </c>
      <c r="D220" s="12">
        <f>'Scope Of Work - Budget'!D224</f>
        <v>0</v>
      </c>
      <c r="E220" s="12"/>
      <c r="F220" s="12"/>
      <c r="G220" s="12"/>
      <c r="H220" s="12"/>
      <c r="I220" s="12"/>
      <c r="J220" s="12"/>
      <c r="K220" s="12"/>
      <c r="L220" s="92">
        <f t="shared" si="37"/>
        <v>0</v>
      </c>
      <c r="M220" s="91">
        <f t="shared" si="38"/>
        <v>0</v>
      </c>
      <c r="N220" s="63">
        <f t="shared" si="40"/>
        <v>0</v>
      </c>
    </row>
    <row r="221" spans="1:14" ht="15.75" thickBot="1" x14ac:dyDescent="0.3">
      <c r="A221" s="13">
        <v>1505</v>
      </c>
      <c r="B221" s="72" t="str">
        <f>IF('Scope Of Work - Budget'!B225="x","x","")</f>
        <v/>
      </c>
      <c r="C221" s="9" t="str">
        <f>IF('Scope Of Work - Budget'!C225&gt;0, 'Scope Of Work - Budget'!C225,"")</f>
        <v>Drywall</v>
      </c>
      <c r="D221" s="12">
        <f>'Scope Of Work - Budget'!D225</f>
        <v>0</v>
      </c>
      <c r="E221" s="12"/>
      <c r="F221" s="12"/>
      <c r="G221" s="12"/>
      <c r="H221" s="12"/>
      <c r="I221" s="12"/>
      <c r="J221" s="12"/>
      <c r="K221" s="12"/>
      <c r="L221" s="92">
        <f t="shared" si="37"/>
        <v>0</v>
      </c>
      <c r="M221" s="91">
        <f t="shared" si="38"/>
        <v>0</v>
      </c>
      <c r="N221" s="63">
        <f t="shared" si="40"/>
        <v>0</v>
      </c>
    </row>
    <row r="222" spans="1:14" ht="15.75" thickBot="1" x14ac:dyDescent="0.3">
      <c r="A222" s="13">
        <v>1506</v>
      </c>
      <c r="B222" s="72" t="str">
        <f>IF('Scope Of Work - Budget'!B226="x","x","")</f>
        <v/>
      </c>
      <c r="C222" s="9" t="str">
        <f>IF('Scope Of Work - Budget'!C226&gt;0, 'Scope Of Work - Budget'!C226,"")</f>
        <v>Closets</v>
      </c>
      <c r="D222" s="12">
        <f>'Scope Of Work - Budget'!D226</f>
        <v>0</v>
      </c>
      <c r="E222" s="12"/>
      <c r="F222" s="12"/>
      <c r="G222" s="12"/>
      <c r="H222" s="12"/>
      <c r="I222" s="12"/>
      <c r="J222" s="12"/>
      <c r="K222" s="12"/>
      <c r="L222" s="92">
        <f t="shared" si="37"/>
        <v>0</v>
      </c>
      <c r="M222" s="91">
        <f t="shared" si="38"/>
        <v>0</v>
      </c>
      <c r="N222" s="63">
        <f t="shared" si="40"/>
        <v>0</v>
      </c>
    </row>
    <row r="223" spans="1:14" ht="15.75" thickBot="1" x14ac:dyDescent="0.3">
      <c r="A223" s="13">
        <v>1507</v>
      </c>
      <c r="B223" s="72" t="str">
        <f>IF('Scope Of Work - Budget'!B227="x","x","")</f>
        <v/>
      </c>
      <c r="C223" s="9" t="str">
        <f>IF('Scope Of Work - Budget'!C227&gt;0, 'Scope Of Work - Budget'!C227,"")</f>
        <v>Painting</v>
      </c>
      <c r="D223" s="12">
        <f>'Scope Of Work - Budget'!D227</f>
        <v>0</v>
      </c>
      <c r="E223" s="12"/>
      <c r="F223" s="12"/>
      <c r="G223" s="12"/>
      <c r="H223" s="12"/>
      <c r="I223" s="12"/>
      <c r="J223" s="12"/>
      <c r="K223" s="12"/>
      <c r="L223" s="92">
        <f t="shared" si="37"/>
        <v>0</v>
      </c>
      <c r="M223" s="91">
        <f t="shared" si="38"/>
        <v>0</v>
      </c>
      <c r="N223" s="63">
        <f t="shared" si="40"/>
        <v>0</v>
      </c>
    </row>
    <row r="224" spans="1:14" ht="15.75" thickBot="1" x14ac:dyDescent="0.3">
      <c r="A224" s="13">
        <v>1508</v>
      </c>
      <c r="B224" s="72" t="str">
        <f>IF('Scope Of Work - Budget'!B228="x","x","")</f>
        <v/>
      </c>
      <c r="C224" s="9" t="str">
        <f>IF('Scope Of Work - Budget'!C228&gt;0, 'Scope Of Work - Budget'!C228,"")</f>
        <v>Doors &amp; Trim</v>
      </c>
      <c r="D224" s="12">
        <f>'Scope Of Work - Budget'!D228</f>
        <v>0</v>
      </c>
      <c r="E224" s="12"/>
      <c r="F224" s="12"/>
      <c r="G224" s="12"/>
      <c r="H224" s="12"/>
      <c r="I224" s="12"/>
      <c r="J224" s="12"/>
      <c r="K224" s="12"/>
      <c r="L224" s="92">
        <f t="shared" si="37"/>
        <v>0</v>
      </c>
      <c r="M224" s="91">
        <f t="shared" si="38"/>
        <v>0</v>
      </c>
      <c r="N224" s="63">
        <f t="shared" si="40"/>
        <v>0</v>
      </c>
    </row>
    <row r="225" spans="1:14" ht="15.75" thickBot="1" x14ac:dyDescent="0.3">
      <c r="A225" s="13">
        <v>1509</v>
      </c>
      <c r="B225" s="72" t="str">
        <f>IF('Scope Of Work - Budget'!B229="x","x","")</f>
        <v/>
      </c>
      <c r="C225" s="9" t="str">
        <f>IF('Scope Of Work - Budget'!C229&gt;0, 'Scope Of Work - Budget'!C229,"")</f>
        <v>Electrical Fixtures &amp; Finish</v>
      </c>
      <c r="D225" s="12">
        <f>'Scope Of Work - Budget'!D229</f>
        <v>0</v>
      </c>
      <c r="E225" s="12"/>
      <c r="F225" s="12"/>
      <c r="G225" s="12"/>
      <c r="H225" s="12"/>
      <c r="I225" s="12"/>
      <c r="J225" s="12"/>
      <c r="K225" s="12"/>
      <c r="L225" s="92">
        <f t="shared" si="37"/>
        <v>0</v>
      </c>
      <c r="M225" s="91">
        <f t="shared" si="38"/>
        <v>0</v>
      </c>
      <c r="N225" s="63">
        <f t="shared" si="40"/>
        <v>0</v>
      </c>
    </row>
    <row r="226" spans="1:14" ht="15.75" thickBot="1" x14ac:dyDescent="0.3">
      <c r="A226" s="13">
        <v>1510</v>
      </c>
      <c r="B226" s="72" t="str">
        <f>IF('Scope Of Work - Budget'!B230="x","x","")</f>
        <v/>
      </c>
      <c r="C226" s="9" t="str">
        <f>IF('Scope Of Work - Budget'!C230&gt;0, 'Scope Of Work - Budget'!C230,"")</f>
        <v>Finish Carpentry</v>
      </c>
      <c r="D226" s="12">
        <f>'Scope Of Work - Budget'!D230</f>
        <v>0</v>
      </c>
      <c r="E226" s="12"/>
      <c r="F226" s="12"/>
      <c r="G226" s="12"/>
      <c r="H226" s="12"/>
      <c r="I226" s="12"/>
      <c r="J226" s="12"/>
      <c r="K226" s="12"/>
      <c r="L226" s="92">
        <f t="shared" si="37"/>
        <v>0</v>
      </c>
      <c r="M226" s="91">
        <f t="shared" si="38"/>
        <v>0</v>
      </c>
      <c r="N226" s="63">
        <f t="shared" si="40"/>
        <v>0</v>
      </c>
    </row>
    <row r="227" spans="1:14" ht="15.75" thickBot="1" x14ac:dyDescent="0.3">
      <c r="A227" s="13">
        <v>1511</v>
      </c>
      <c r="B227" s="72" t="str">
        <f>IF('Scope Of Work - Budget'!B231="x","x","")</f>
        <v/>
      </c>
      <c r="C227" s="9" t="str">
        <f>IF('Scope Of Work - Budget'!C231&gt;0, 'Scope Of Work - Budget'!C231,"")</f>
        <v xml:space="preserve">Finish Hardware </v>
      </c>
      <c r="D227" s="12">
        <f>'Scope Of Work - Budget'!D231</f>
        <v>0</v>
      </c>
      <c r="E227" s="12"/>
      <c r="F227" s="12"/>
      <c r="G227" s="12"/>
      <c r="H227" s="12"/>
      <c r="I227" s="12"/>
      <c r="J227" s="12"/>
      <c r="K227" s="12"/>
      <c r="L227" s="92">
        <f t="shared" si="37"/>
        <v>0</v>
      </c>
      <c r="M227" s="91">
        <f t="shared" si="38"/>
        <v>0</v>
      </c>
      <c r="N227" s="63">
        <f t="shared" si="40"/>
        <v>0</v>
      </c>
    </row>
    <row r="228" spans="1:14" ht="15.75" thickBot="1" x14ac:dyDescent="0.3">
      <c r="A228" s="13">
        <v>1512</v>
      </c>
      <c r="B228" s="72" t="str">
        <f>IF('Scope Of Work - Budget'!B232="x","x","")</f>
        <v/>
      </c>
      <c r="C228" s="9" t="str">
        <f>IF('Scope Of Work - Budget'!C232&gt;0, 'Scope Of Work - Budget'!C232,"")</f>
        <v>Flooring</v>
      </c>
      <c r="D228" s="12">
        <f>'Scope Of Work - Budget'!D232</f>
        <v>0</v>
      </c>
      <c r="E228" s="12"/>
      <c r="F228" s="12"/>
      <c r="G228" s="12"/>
      <c r="H228" s="12"/>
      <c r="I228" s="12"/>
      <c r="J228" s="12"/>
      <c r="K228" s="12"/>
      <c r="L228" s="92">
        <f t="shared" si="37"/>
        <v>0</v>
      </c>
      <c r="M228" s="91">
        <f t="shared" si="38"/>
        <v>0</v>
      </c>
      <c r="N228" s="63">
        <f t="shared" si="40"/>
        <v>0</v>
      </c>
    </row>
    <row r="229" spans="1:14" ht="15.75" thickBot="1" x14ac:dyDescent="0.3">
      <c r="A229" s="13">
        <v>1513</v>
      </c>
      <c r="B229" s="72" t="str">
        <f>IF('Scope Of Work - Budget'!B233="x","x","")</f>
        <v/>
      </c>
      <c r="C229" s="9" t="str">
        <f>IF('Scope Of Work - Budget'!C233&gt;0, 'Scope Of Work - Budget'!C233,"")</f>
        <v>Clean Up</v>
      </c>
      <c r="D229" s="12">
        <f>'Scope Of Work - Budget'!D233</f>
        <v>0</v>
      </c>
      <c r="E229" s="12"/>
      <c r="F229" s="12"/>
      <c r="G229" s="12"/>
      <c r="H229" s="12"/>
      <c r="I229" s="12"/>
      <c r="J229" s="12"/>
      <c r="K229" s="12"/>
      <c r="L229" s="92">
        <f t="shared" si="37"/>
        <v>0</v>
      </c>
      <c r="M229" s="91">
        <f t="shared" si="38"/>
        <v>0</v>
      </c>
      <c r="N229" s="63">
        <f t="shared" si="40"/>
        <v>0</v>
      </c>
    </row>
    <row r="230" spans="1:14" ht="15.75" thickBot="1" x14ac:dyDescent="0.3">
      <c r="A230" s="13">
        <v>1514</v>
      </c>
      <c r="B230" s="97" t="str">
        <f>IF('Scope Of Work - Budget'!B234="x","x","")</f>
        <v/>
      </c>
      <c r="C230" s="9" t="str">
        <f>IF('Scope Of Work - Budget'!C234&gt;0, 'Scope Of Work - Budget'!C234,"")</f>
        <v/>
      </c>
      <c r="D230" s="12">
        <f>'Scope Of Work - Budget'!D234</f>
        <v>0</v>
      </c>
      <c r="E230" s="12"/>
      <c r="F230" s="12"/>
      <c r="G230" s="12"/>
      <c r="H230" s="12"/>
      <c r="I230" s="12"/>
      <c r="J230" s="12"/>
      <c r="K230" s="12"/>
      <c r="L230" s="92">
        <f t="shared" si="37"/>
        <v>0</v>
      </c>
      <c r="M230" s="91">
        <f t="shared" si="38"/>
        <v>0</v>
      </c>
      <c r="N230" s="63">
        <f t="shared" si="40"/>
        <v>0</v>
      </c>
    </row>
    <row r="231" spans="1:14" s="29" customFormat="1" ht="15.75" thickBot="1" x14ac:dyDescent="0.3">
      <c r="A231" s="68"/>
      <c r="B231" s="16" t="str">
        <f>IF('Scope Of Work - Budget'!B220="x","x","")</f>
        <v/>
      </c>
      <c r="C231" s="69" t="s">
        <v>19</v>
      </c>
      <c r="D231" s="67">
        <f t="shared" ref="D231:M231" si="41">SUM(D217:D230)</f>
        <v>0</v>
      </c>
      <c r="E231" s="67">
        <f t="shared" si="41"/>
        <v>0</v>
      </c>
      <c r="F231" s="67">
        <f t="shared" si="41"/>
        <v>0</v>
      </c>
      <c r="G231" s="67">
        <f t="shared" si="41"/>
        <v>0</v>
      </c>
      <c r="H231" s="67">
        <f t="shared" si="41"/>
        <v>0</v>
      </c>
      <c r="I231" s="67">
        <f t="shared" si="41"/>
        <v>0</v>
      </c>
      <c r="J231" s="67">
        <f t="shared" si="41"/>
        <v>0</v>
      </c>
      <c r="K231" s="67">
        <f t="shared" si="41"/>
        <v>0</v>
      </c>
      <c r="L231" s="67">
        <f t="shared" si="41"/>
        <v>0</v>
      </c>
      <c r="M231" s="58">
        <f t="shared" si="41"/>
        <v>0</v>
      </c>
      <c r="N231" s="70">
        <f>IF(M231=0,0,M231/D231)</f>
        <v>0</v>
      </c>
    </row>
    <row r="232" spans="1:14" s="11" customFormat="1" ht="15.6" customHeight="1" thickBot="1" x14ac:dyDescent="0.3">
      <c r="A232" s="15">
        <v>1600</v>
      </c>
      <c r="B232" s="16" t="str">
        <f>IF('Scope Of Work - Budget'!B236="x","x","")</f>
        <v/>
      </c>
      <c r="C232" s="17" t="s">
        <v>27</v>
      </c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64"/>
    </row>
    <row r="233" spans="1:14" ht="15.75" thickBot="1" x14ac:dyDescent="0.3">
      <c r="A233" s="13">
        <v>1601</v>
      </c>
      <c r="B233" s="72" t="str">
        <f>IF('Scope Of Work - Budget'!B237="x","x","")</f>
        <v/>
      </c>
      <c r="C233" s="9" t="str">
        <f>IF('Scope Of Work - Budget'!C237&gt;0, 'Scope Of Work - Budget'!C237,"")</f>
        <v>Demo</v>
      </c>
      <c r="D233" s="12">
        <f>'Scope Of Work - Budget'!D237</f>
        <v>0</v>
      </c>
      <c r="E233" s="12"/>
      <c r="F233" s="12"/>
      <c r="G233" s="12"/>
      <c r="H233" s="12"/>
      <c r="I233" s="12"/>
      <c r="J233" s="12"/>
      <c r="K233" s="12"/>
      <c r="L233" s="92">
        <f t="shared" si="37"/>
        <v>0</v>
      </c>
      <c r="M233" s="91">
        <f t="shared" si="38"/>
        <v>0</v>
      </c>
      <c r="N233" s="63">
        <f>IF(M233=0,0,M233/D233)</f>
        <v>0</v>
      </c>
    </row>
    <row r="234" spans="1:14" ht="15.75" thickBot="1" x14ac:dyDescent="0.3">
      <c r="A234" s="13">
        <v>1602</v>
      </c>
      <c r="B234" s="72" t="str">
        <f>IF('Scope Of Work - Budget'!B238="x","x","")</f>
        <v/>
      </c>
      <c r="C234" s="9" t="str">
        <f>IF('Scope Of Work - Budget'!C238&gt;0, 'Scope Of Work - Budget'!C238,"")</f>
        <v>Rough Carpentry</v>
      </c>
      <c r="D234" s="12">
        <f>'Scope Of Work - Budget'!D238</f>
        <v>0</v>
      </c>
      <c r="E234" s="12"/>
      <c r="F234" s="12"/>
      <c r="G234" s="12"/>
      <c r="H234" s="12"/>
      <c r="I234" s="12"/>
      <c r="J234" s="12"/>
      <c r="K234" s="12"/>
      <c r="L234" s="92">
        <f t="shared" si="37"/>
        <v>0</v>
      </c>
      <c r="M234" s="91">
        <f t="shared" si="38"/>
        <v>0</v>
      </c>
      <c r="N234" s="63">
        <f t="shared" ref="N234:N249" si="42">IF(M234=0,0,M234/D234)</f>
        <v>0</v>
      </c>
    </row>
    <row r="235" spans="1:14" ht="15.75" thickBot="1" x14ac:dyDescent="0.3">
      <c r="A235" s="13">
        <v>1603</v>
      </c>
      <c r="B235" s="72" t="str">
        <f>IF('Scope Of Work - Budget'!B239="x","x","")</f>
        <v/>
      </c>
      <c r="C235" s="9" t="str">
        <f>IF('Scope Of Work - Budget'!C239&gt;0, 'Scope Of Work - Budget'!C239,"")</f>
        <v xml:space="preserve">Windows </v>
      </c>
      <c r="D235" s="12">
        <f>'Scope Of Work - Budget'!D239</f>
        <v>0</v>
      </c>
      <c r="E235" s="12"/>
      <c r="F235" s="12"/>
      <c r="G235" s="12"/>
      <c r="H235" s="12"/>
      <c r="I235" s="12"/>
      <c r="J235" s="12"/>
      <c r="K235" s="12"/>
      <c r="L235" s="92">
        <f t="shared" si="37"/>
        <v>0</v>
      </c>
      <c r="M235" s="91">
        <f t="shared" si="38"/>
        <v>0</v>
      </c>
      <c r="N235" s="63">
        <f t="shared" si="42"/>
        <v>0</v>
      </c>
    </row>
    <row r="236" spans="1:14" ht="15.75" thickBot="1" x14ac:dyDescent="0.3">
      <c r="A236" s="13">
        <v>1604</v>
      </c>
      <c r="B236" s="72" t="str">
        <f>IF('Scope Of Work - Budget'!B240="x","x","")</f>
        <v/>
      </c>
      <c r="C236" s="9" t="str">
        <f>IF('Scope Of Work - Budget'!C240&gt;0, 'Scope Of Work - Budget'!C240,"")</f>
        <v>Insulation</v>
      </c>
      <c r="D236" s="12">
        <f>'Scope Of Work - Budget'!D240</f>
        <v>0</v>
      </c>
      <c r="E236" s="12"/>
      <c r="F236" s="12"/>
      <c r="G236" s="12"/>
      <c r="H236" s="12"/>
      <c r="I236" s="12"/>
      <c r="J236" s="12"/>
      <c r="K236" s="12"/>
      <c r="L236" s="92">
        <f t="shared" si="37"/>
        <v>0</v>
      </c>
      <c r="M236" s="91">
        <f t="shared" si="38"/>
        <v>0</v>
      </c>
      <c r="N236" s="63">
        <f t="shared" si="42"/>
        <v>0</v>
      </c>
    </row>
    <row r="237" spans="1:14" ht="15.75" thickBot="1" x14ac:dyDescent="0.3">
      <c r="A237" s="13">
        <v>1605</v>
      </c>
      <c r="B237" s="72" t="str">
        <f>IF('Scope Of Work - Budget'!B241="x","x","")</f>
        <v/>
      </c>
      <c r="C237" s="9" t="str">
        <f>IF('Scope Of Work - Budget'!C241&gt;0, 'Scope Of Work - Budget'!C241,"")</f>
        <v>Drywall</v>
      </c>
      <c r="D237" s="12">
        <f>'Scope Of Work - Budget'!D241</f>
        <v>0</v>
      </c>
      <c r="E237" s="12"/>
      <c r="F237" s="12"/>
      <c r="G237" s="12"/>
      <c r="H237" s="12"/>
      <c r="I237" s="12"/>
      <c r="J237" s="12"/>
      <c r="K237" s="12"/>
      <c r="L237" s="92">
        <f t="shared" si="37"/>
        <v>0</v>
      </c>
      <c r="M237" s="91">
        <f t="shared" si="38"/>
        <v>0</v>
      </c>
      <c r="N237" s="63">
        <f t="shared" si="42"/>
        <v>0</v>
      </c>
    </row>
    <row r="238" spans="1:14" ht="15.75" thickBot="1" x14ac:dyDescent="0.3">
      <c r="A238" s="13">
        <v>1606</v>
      </c>
      <c r="B238" s="72" t="str">
        <f>IF('Scope Of Work - Budget'!B242="x","x","")</f>
        <v/>
      </c>
      <c r="C238" s="9" t="str">
        <f>IF('Scope Of Work - Budget'!C242&gt;0, 'Scope Of Work - Budget'!C242,"")</f>
        <v>Cabinets/Medicine Chest</v>
      </c>
      <c r="D238" s="12">
        <f>'Scope Of Work - Budget'!D242</f>
        <v>0</v>
      </c>
      <c r="E238" s="12"/>
      <c r="F238" s="12"/>
      <c r="G238" s="12"/>
      <c r="H238" s="12"/>
      <c r="I238" s="12"/>
      <c r="J238" s="12"/>
      <c r="K238" s="12"/>
      <c r="L238" s="92">
        <f t="shared" si="37"/>
        <v>0</v>
      </c>
      <c r="M238" s="91">
        <f t="shared" si="38"/>
        <v>0</v>
      </c>
      <c r="N238" s="63">
        <f t="shared" si="42"/>
        <v>0</v>
      </c>
    </row>
    <row r="239" spans="1:14" ht="15.75" thickBot="1" x14ac:dyDescent="0.3">
      <c r="A239" s="13">
        <v>1607</v>
      </c>
      <c r="B239" s="72" t="str">
        <f>IF('Scope Of Work - Budget'!B243="x","x","")</f>
        <v/>
      </c>
      <c r="C239" s="9" t="str">
        <f>IF('Scope Of Work - Budget'!C243&gt;0, 'Scope Of Work - Budget'!C243,"")</f>
        <v>Painting</v>
      </c>
      <c r="D239" s="12">
        <f>'Scope Of Work - Budget'!D243</f>
        <v>0</v>
      </c>
      <c r="E239" s="12"/>
      <c r="F239" s="12"/>
      <c r="G239" s="12"/>
      <c r="H239" s="12"/>
      <c r="I239" s="12"/>
      <c r="J239" s="12"/>
      <c r="K239" s="12"/>
      <c r="L239" s="92">
        <f t="shared" si="37"/>
        <v>0</v>
      </c>
      <c r="M239" s="91">
        <f t="shared" si="38"/>
        <v>0</v>
      </c>
      <c r="N239" s="63">
        <f t="shared" si="42"/>
        <v>0</v>
      </c>
    </row>
    <row r="240" spans="1:14" ht="15.75" thickBot="1" x14ac:dyDescent="0.3">
      <c r="A240" s="13">
        <v>1608</v>
      </c>
      <c r="B240" s="72" t="str">
        <f>IF('Scope Of Work - Budget'!B244="x","x","")</f>
        <v/>
      </c>
      <c r="C240" s="9" t="str">
        <f>IF('Scope Of Work - Budget'!C244&gt;0, 'Scope Of Work - Budget'!C244,"")</f>
        <v>Tub/Shower &amp; Enclosure</v>
      </c>
      <c r="D240" s="12">
        <f>'Scope Of Work - Budget'!D244</f>
        <v>0</v>
      </c>
      <c r="E240" s="12"/>
      <c r="F240" s="12"/>
      <c r="G240" s="12"/>
      <c r="H240" s="12"/>
      <c r="I240" s="12"/>
      <c r="J240" s="12"/>
      <c r="K240" s="12"/>
      <c r="L240" s="92">
        <f t="shared" si="37"/>
        <v>0</v>
      </c>
      <c r="M240" s="91">
        <f t="shared" si="38"/>
        <v>0</v>
      </c>
      <c r="N240" s="63">
        <f t="shared" si="42"/>
        <v>0</v>
      </c>
    </row>
    <row r="241" spans="1:14" ht="15.75" thickBot="1" x14ac:dyDescent="0.3">
      <c r="A241" s="13">
        <v>1609</v>
      </c>
      <c r="B241" s="72" t="str">
        <f>IF('Scope Of Work - Budget'!B245="x","x","")</f>
        <v/>
      </c>
      <c r="C241" s="9" t="str">
        <f>IF('Scope Of Work - Budget'!C245&gt;0, 'Scope Of Work - Budget'!C245,"")</f>
        <v xml:space="preserve">Plumbing Fixtures </v>
      </c>
      <c r="D241" s="12">
        <f>'Scope Of Work - Budget'!D245</f>
        <v>0</v>
      </c>
      <c r="E241" s="12"/>
      <c r="F241" s="12"/>
      <c r="G241" s="12"/>
      <c r="H241" s="12"/>
      <c r="I241" s="12"/>
      <c r="J241" s="12"/>
      <c r="K241" s="12"/>
      <c r="L241" s="92">
        <f t="shared" si="37"/>
        <v>0</v>
      </c>
      <c r="M241" s="91">
        <f t="shared" si="38"/>
        <v>0</v>
      </c>
      <c r="N241" s="63">
        <f t="shared" si="42"/>
        <v>0</v>
      </c>
    </row>
    <row r="242" spans="1:14" ht="15.75" thickBot="1" x14ac:dyDescent="0.3">
      <c r="A242" s="13">
        <v>1610</v>
      </c>
      <c r="B242" s="72" t="str">
        <f>IF('Scope Of Work - Budget'!B246="x","x","")</f>
        <v/>
      </c>
      <c r="C242" s="9" t="str">
        <f>IF('Scope Of Work - Budget'!C246&gt;0, 'Scope Of Work - Budget'!C246,"")</f>
        <v>Plumbing Finish</v>
      </c>
      <c r="D242" s="12">
        <f>'Scope Of Work - Budget'!D246</f>
        <v>0</v>
      </c>
      <c r="E242" s="12"/>
      <c r="F242" s="12"/>
      <c r="G242" s="12"/>
      <c r="H242" s="12"/>
      <c r="I242" s="12"/>
      <c r="J242" s="12"/>
      <c r="K242" s="12"/>
      <c r="L242" s="92">
        <f t="shared" si="37"/>
        <v>0</v>
      </c>
      <c r="M242" s="91">
        <f t="shared" si="38"/>
        <v>0</v>
      </c>
      <c r="N242" s="63">
        <f t="shared" si="42"/>
        <v>0</v>
      </c>
    </row>
    <row r="243" spans="1:14" ht="15.75" thickBot="1" x14ac:dyDescent="0.3">
      <c r="A243" s="13">
        <v>1611</v>
      </c>
      <c r="B243" s="72" t="str">
        <f>IF('Scope Of Work - Budget'!B247="x","x","")</f>
        <v/>
      </c>
      <c r="C243" s="9" t="str">
        <f>IF('Scope Of Work - Budget'!C247&gt;0, 'Scope Of Work - Budget'!C247,"")</f>
        <v>Doors &amp; Trim</v>
      </c>
      <c r="D243" s="12">
        <f>'Scope Of Work - Budget'!D247</f>
        <v>0</v>
      </c>
      <c r="E243" s="12"/>
      <c r="F243" s="12"/>
      <c r="G243" s="12"/>
      <c r="H243" s="12"/>
      <c r="I243" s="12"/>
      <c r="J243" s="12"/>
      <c r="K243" s="12"/>
      <c r="L243" s="92">
        <f t="shared" si="37"/>
        <v>0</v>
      </c>
      <c r="M243" s="91">
        <f t="shared" si="38"/>
        <v>0</v>
      </c>
      <c r="N243" s="63">
        <f t="shared" si="42"/>
        <v>0</v>
      </c>
    </row>
    <row r="244" spans="1:14" ht="15.75" thickBot="1" x14ac:dyDescent="0.3">
      <c r="A244" s="13">
        <v>1612</v>
      </c>
      <c r="B244" s="72" t="str">
        <f>IF('Scope Of Work - Budget'!B248="x","x","")</f>
        <v/>
      </c>
      <c r="C244" s="9" t="str">
        <f>IF('Scope Of Work - Budget'!C248&gt;0, 'Scope Of Work - Budget'!C248,"")</f>
        <v>Electrical Fixtures &amp; Finish</v>
      </c>
      <c r="D244" s="12">
        <f>'Scope Of Work - Budget'!D248</f>
        <v>0</v>
      </c>
      <c r="E244" s="12"/>
      <c r="F244" s="12"/>
      <c r="G244" s="12"/>
      <c r="H244" s="12"/>
      <c r="I244" s="12"/>
      <c r="J244" s="12"/>
      <c r="K244" s="12"/>
      <c r="L244" s="92">
        <f t="shared" si="37"/>
        <v>0</v>
      </c>
      <c r="M244" s="91">
        <f t="shared" si="38"/>
        <v>0</v>
      </c>
      <c r="N244" s="63">
        <f t="shared" si="42"/>
        <v>0</v>
      </c>
    </row>
    <row r="245" spans="1:14" ht="15.75" thickBot="1" x14ac:dyDescent="0.3">
      <c r="A245" s="13">
        <v>1613</v>
      </c>
      <c r="B245" s="72" t="str">
        <f>IF('Scope Of Work - Budget'!B249="x","x","")</f>
        <v/>
      </c>
      <c r="C245" s="9" t="str">
        <f>IF('Scope Of Work - Budget'!C249&gt;0, 'Scope Of Work - Budget'!C249,"")</f>
        <v>Finish Carpentry</v>
      </c>
      <c r="D245" s="12">
        <f>'Scope Of Work - Budget'!D249</f>
        <v>0</v>
      </c>
      <c r="E245" s="12"/>
      <c r="F245" s="12"/>
      <c r="G245" s="12"/>
      <c r="H245" s="12"/>
      <c r="I245" s="12"/>
      <c r="J245" s="12"/>
      <c r="K245" s="12"/>
      <c r="L245" s="92">
        <f t="shared" si="37"/>
        <v>0</v>
      </c>
      <c r="M245" s="91">
        <f t="shared" si="38"/>
        <v>0</v>
      </c>
      <c r="N245" s="63">
        <f t="shared" si="42"/>
        <v>0</v>
      </c>
    </row>
    <row r="246" spans="1:14" ht="15.75" thickBot="1" x14ac:dyDescent="0.3">
      <c r="A246" s="13">
        <v>1614</v>
      </c>
      <c r="B246" s="72" t="str">
        <f>IF('Scope Of Work - Budget'!B250="x","x","")</f>
        <v/>
      </c>
      <c r="C246" s="9" t="str">
        <f>IF('Scope Of Work - Budget'!C250&gt;0, 'Scope Of Work - Budget'!C250,"")</f>
        <v>Hardware &amp; Accessories</v>
      </c>
      <c r="D246" s="12">
        <f>'Scope Of Work - Budget'!D250</f>
        <v>0</v>
      </c>
      <c r="E246" s="12"/>
      <c r="F246" s="12"/>
      <c r="G246" s="12"/>
      <c r="H246" s="12"/>
      <c r="I246" s="12"/>
      <c r="J246" s="12"/>
      <c r="K246" s="12"/>
      <c r="L246" s="92">
        <f t="shared" si="37"/>
        <v>0</v>
      </c>
      <c r="M246" s="91">
        <f t="shared" si="38"/>
        <v>0</v>
      </c>
      <c r="N246" s="63">
        <f t="shared" si="42"/>
        <v>0</v>
      </c>
    </row>
    <row r="247" spans="1:14" ht="15.75" thickBot="1" x14ac:dyDescent="0.3">
      <c r="A247" s="13">
        <v>1615</v>
      </c>
      <c r="B247" s="72" t="str">
        <f>IF('Scope Of Work - Budget'!B251="x","x","")</f>
        <v/>
      </c>
      <c r="C247" s="9" t="str">
        <f>IF('Scope Of Work - Budget'!C251&gt;0, 'Scope Of Work - Budget'!C251,"")</f>
        <v>Flooring</v>
      </c>
      <c r="D247" s="12">
        <f>'Scope Of Work - Budget'!D251</f>
        <v>0</v>
      </c>
      <c r="E247" s="12"/>
      <c r="F247" s="12"/>
      <c r="G247" s="12"/>
      <c r="H247" s="12"/>
      <c r="I247" s="12"/>
      <c r="J247" s="12"/>
      <c r="K247" s="12"/>
      <c r="L247" s="92">
        <f t="shared" si="37"/>
        <v>0</v>
      </c>
      <c r="M247" s="91">
        <f t="shared" si="38"/>
        <v>0</v>
      </c>
      <c r="N247" s="63">
        <f t="shared" si="42"/>
        <v>0</v>
      </c>
    </row>
    <row r="248" spans="1:14" ht="15.75" thickBot="1" x14ac:dyDescent="0.3">
      <c r="A248" s="13">
        <v>1616</v>
      </c>
      <c r="B248" s="72" t="str">
        <f>IF('Scope Of Work - Budget'!B252="x","x","")</f>
        <v/>
      </c>
      <c r="C248" s="9" t="str">
        <f>IF('Scope Of Work - Budget'!C252&gt;0, 'Scope Of Work - Budget'!C252,"")</f>
        <v>Clean Up</v>
      </c>
      <c r="D248" s="12">
        <f>'Scope Of Work - Budget'!D252</f>
        <v>0</v>
      </c>
      <c r="E248" s="12"/>
      <c r="F248" s="12"/>
      <c r="G248" s="12"/>
      <c r="H248" s="12"/>
      <c r="I248" s="12"/>
      <c r="J248" s="12"/>
      <c r="K248" s="12"/>
      <c r="L248" s="92">
        <f t="shared" si="37"/>
        <v>0</v>
      </c>
      <c r="M248" s="91">
        <f t="shared" si="38"/>
        <v>0</v>
      </c>
      <c r="N248" s="63">
        <f t="shared" si="42"/>
        <v>0</v>
      </c>
    </row>
    <row r="249" spans="1:14" ht="15.75" thickBot="1" x14ac:dyDescent="0.3">
      <c r="A249" s="13">
        <v>1617</v>
      </c>
      <c r="B249" s="97" t="str">
        <f>IF('Scope Of Work - Budget'!B253="x","x","")</f>
        <v/>
      </c>
      <c r="C249" s="9" t="str">
        <f>IF('Scope Of Work - Budget'!C253&gt;0, 'Scope Of Work - Budget'!C253,"")</f>
        <v/>
      </c>
      <c r="D249" s="12">
        <f>'Scope Of Work - Budget'!D253</f>
        <v>0</v>
      </c>
      <c r="E249" s="12"/>
      <c r="F249" s="12"/>
      <c r="G249" s="12"/>
      <c r="H249" s="12"/>
      <c r="I249" s="12"/>
      <c r="J249" s="12"/>
      <c r="K249" s="12"/>
      <c r="L249" s="92">
        <f t="shared" si="37"/>
        <v>0</v>
      </c>
      <c r="M249" s="91">
        <f t="shared" si="38"/>
        <v>0</v>
      </c>
      <c r="N249" s="63">
        <f t="shared" si="42"/>
        <v>0</v>
      </c>
    </row>
    <row r="250" spans="1:14" s="11" customFormat="1" ht="15.6" customHeight="1" thickBot="1" x14ac:dyDescent="0.25">
      <c r="A250" s="71"/>
      <c r="B250" s="16" t="str">
        <f>IF('Scope Of Work - Budget'!B236="x","x","")</f>
        <v/>
      </c>
      <c r="C250" s="69" t="s">
        <v>19</v>
      </c>
      <c r="D250" s="67">
        <f>SUM(D233:D249)</f>
        <v>0</v>
      </c>
      <c r="E250" s="67">
        <f t="shared" ref="E250:M250" si="43">SUM(E233:E249)</f>
        <v>0</v>
      </c>
      <c r="F250" s="67">
        <f t="shared" si="43"/>
        <v>0</v>
      </c>
      <c r="G250" s="67">
        <f t="shared" si="43"/>
        <v>0</v>
      </c>
      <c r="H250" s="67">
        <f t="shared" si="43"/>
        <v>0</v>
      </c>
      <c r="I250" s="67">
        <f t="shared" si="43"/>
        <v>0</v>
      </c>
      <c r="J250" s="67">
        <f t="shared" si="43"/>
        <v>0</v>
      </c>
      <c r="K250" s="67">
        <f t="shared" si="43"/>
        <v>0</v>
      </c>
      <c r="L250" s="67">
        <f t="shared" si="43"/>
        <v>0</v>
      </c>
      <c r="M250" s="58">
        <f t="shared" si="43"/>
        <v>0</v>
      </c>
      <c r="N250" s="70">
        <f>IF(M250=0,0,M250/D250)</f>
        <v>0</v>
      </c>
    </row>
    <row r="251" spans="1:14" s="11" customFormat="1" ht="15.6" customHeight="1" thickBot="1" x14ac:dyDescent="0.3">
      <c r="A251" s="15">
        <v>1700</v>
      </c>
      <c r="B251" s="16" t="str">
        <f>IF('Scope Of Work - Budget'!B256="x","x","")</f>
        <v/>
      </c>
      <c r="C251" s="17" t="s">
        <v>95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64"/>
    </row>
    <row r="252" spans="1:14" ht="15.75" thickBot="1" x14ac:dyDescent="0.3">
      <c r="A252" s="13">
        <v>1701</v>
      </c>
      <c r="B252" s="72" t="str">
        <f>IF('Scope Of Work - Budget'!B257="x","x","")</f>
        <v/>
      </c>
      <c r="C252" s="9" t="str">
        <f>IF('Scope Of Work - Budget'!C257&gt;0, 'Scope Of Work - Budget'!C257,"")</f>
        <v>Demo</v>
      </c>
      <c r="D252" s="12">
        <f>'Scope Of Work - Budget'!D257</f>
        <v>0</v>
      </c>
      <c r="E252" s="12"/>
      <c r="F252" s="12"/>
      <c r="G252" s="12"/>
      <c r="H252" s="12"/>
      <c r="I252" s="12"/>
      <c r="J252" s="12"/>
      <c r="K252" s="12"/>
      <c r="L252" s="92">
        <f t="shared" si="37"/>
        <v>0</v>
      </c>
      <c r="M252" s="91">
        <f t="shared" si="38"/>
        <v>0</v>
      </c>
      <c r="N252" s="63">
        <f>IF(M252=0,0,M252/D252)</f>
        <v>0</v>
      </c>
    </row>
    <row r="253" spans="1:14" ht="15.75" thickBot="1" x14ac:dyDescent="0.3">
      <c r="A253" s="13">
        <v>1702</v>
      </c>
      <c r="B253" s="72" t="str">
        <f>IF('Scope Of Work - Budget'!B258="x","x","")</f>
        <v/>
      </c>
      <c r="C253" s="9" t="str">
        <f>IF('Scope Of Work - Budget'!C258&gt;0, 'Scope Of Work - Budget'!C258,"")</f>
        <v>Rough Carpentry</v>
      </c>
      <c r="D253" s="12">
        <f>'Scope Of Work - Budget'!D258</f>
        <v>0</v>
      </c>
      <c r="E253" s="12"/>
      <c r="F253" s="12"/>
      <c r="G253" s="12"/>
      <c r="H253" s="12"/>
      <c r="I253" s="12"/>
      <c r="J253" s="12"/>
      <c r="K253" s="12"/>
      <c r="L253" s="92">
        <f t="shared" si="37"/>
        <v>0</v>
      </c>
      <c r="M253" s="91">
        <f t="shared" si="38"/>
        <v>0</v>
      </c>
      <c r="N253" s="63">
        <f t="shared" ref="N253:N267" si="44">IF(M253=0,0,M253/D253)</f>
        <v>0</v>
      </c>
    </row>
    <row r="254" spans="1:14" ht="15.75" thickBot="1" x14ac:dyDescent="0.3">
      <c r="A254" s="13">
        <v>1703</v>
      </c>
      <c r="B254" s="72" t="str">
        <f>IF('Scope Of Work - Budget'!B259="x","x","")</f>
        <v/>
      </c>
      <c r="C254" s="9" t="str">
        <f>IF('Scope Of Work - Budget'!C259&gt;0, 'Scope Of Work - Budget'!C259,"")</f>
        <v xml:space="preserve">Windows </v>
      </c>
      <c r="D254" s="12">
        <f>'Scope Of Work - Budget'!D259</f>
        <v>0</v>
      </c>
      <c r="E254" s="12"/>
      <c r="F254" s="12"/>
      <c r="G254" s="12"/>
      <c r="H254" s="12"/>
      <c r="I254" s="12"/>
      <c r="J254" s="12"/>
      <c r="K254" s="12"/>
      <c r="L254" s="92">
        <f t="shared" si="37"/>
        <v>0</v>
      </c>
      <c r="M254" s="91">
        <f t="shared" si="38"/>
        <v>0</v>
      </c>
      <c r="N254" s="63">
        <f t="shared" si="44"/>
        <v>0</v>
      </c>
    </row>
    <row r="255" spans="1:14" ht="15.75" thickBot="1" x14ac:dyDescent="0.3">
      <c r="A255" s="13">
        <v>1704</v>
      </c>
      <c r="B255" s="72" t="str">
        <f>IF('Scope Of Work - Budget'!B260="x","x","")</f>
        <v/>
      </c>
      <c r="C255" s="9" t="str">
        <f>IF('Scope Of Work - Budget'!C260&gt;0, 'Scope Of Work - Budget'!C260,"")</f>
        <v>Insulation</v>
      </c>
      <c r="D255" s="12">
        <f>'Scope Of Work - Budget'!D260</f>
        <v>0</v>
      </c>
      <c r="E255" s="12"/>
      <c r="F255" s="12"/>
      <c r="G255" s="12"/>
      <c r="H255" s="12"/>
      <c r="I255" s="12"/>
      <c r="J255" s="12"/>
      <c r="K255" s="12"/>
      <c r="L255" s="92">
        <f t="shared" si="37"/>
        <v>0</v>
      </c>
      <c r="M255" s="91">
        <f t="shared" si="38"/>
        <v>0</v>
      </c>
      <c r="N255" s="63">
        <f t="shared" si="44"/>
        <v>0</v>
      </c>
    </row>
    <row r="256" spans="1:14" ht="15.75" thickBot="1" x14ac:dyDescent="0.3">
      <c r="A256" s="13">
        <v>1705</v>
      </c>
      <c r="B256" s="72" t="str">
        <f>IF('Scope Of Work - Budget'!B261="x","x","")</f>
        <v/>
      </c>
      <c r="C256" s="9" t="str">
        <f>IF('Scope Of Work - Budget'!C261&gt;0, 'Scope Of Work - Budget'!C261,"")</f>
        <v>Drywall</v>
      </c>
      <c r="D256" s="12">
        <f>'Scope Of Work - Budget'!D261</f>
        <v>0</v>
      </c>
      <c r="E256" s="12"/>
      <c r="F256" s="12"/>
      <c r="G256" s="12"/>
      <c r="H256" s="12"/>
      <c r="I256" s="12"/>
      <c r="J256" s="12"/>
      <c r="K256" s="12"/>
      <c r="L256" s="92">
        <f t="shared" si="37"/>
        <v>0</v>
      </c>
      <c r="M256" s="91">
        <f t="shared" si="38"/>
        <v>0</v>
      </c>
      <c r="N256" s="63">
        <f t="shared" si="44"/>
        <v>0</v>
      </c>
    </row>
    <row r="257" spans="1:14" ht="15.75" thickBot="1" x14ac:dyDescent="0.3">
      <c r="A257" s="13">
        <v>1706</v>
      </c>
      <c r="B257" s="72" t="str">
        <f>IF('Scope Of Work - Budget'!B262="x","x","")</f>
        <v/>
      </c>
      <c r="C257" s="9" t="str">
        <f>IF('Scope Of Work - Budget'!C262&gt;0, 'Scope Of Work - Budget'!C262,"")</f>
        <v>Cabinets/Medicine Chest</v>
      </c>
      <c r="D257" s="12">
        <f>'Scope Of Work - Budget'!D262</f>
        <v>0</v>
      </c>
      <c r="E257" s="12"/>
      <c r="F257" s="12"/>
      <c r="G257" s="12"/>
      <c r="H257" s="12"/>
      <c r="I257" s="12"/>
      <c r="J257" s="12"/>
      <c r="K257" s="12"/>
      <c r="L257" s="92">
        <f t="shared" si="37"/>
        <v>0</v>
      </c>
      <c r="M257" s="91">
        <f t="shared" si="38"/>
        <v>0</v>
      </c>
      <c r="N257" s="63">
        <f t="shared" si="44"/>
        <v>0</v>
      </c>
    </row>
    <row r="258" spans="1:14" ht="15.75" thickBot="1" x14ac:dyDescent="0.3">
      <c r="A258" s="13">
        <v>1707</v>
      </c>
      <c r="B258" s="72" t="str">
        <f>IF('Scope Of Work - Budget'!B263="x","x","")</f>
        <v/>
      </c>
      <c r="C258" s="9" t="str">
        <f>IF('Scope Of Work - Budget'!C263&gt;0, 'Scope Of Work - Budget'!C263,"")</f>
        <v>Painting</v>
      </c>
      <c r="D258" s="12">
        <f>'Scope Of Work - Budget'!D263</f>
        <v>0</v>
      </c>
      <c r="E258" s="12"/>
      <c r="F258" s="12"/>
      <c r="G258" s="12"/>
      <c r="H258" s="12"/>
      <c r="I258" s="12"/>
      <c r="J258" s="12"/>
      <c r="K258" s="12"/>
      <c r="L258" s="92">
        <f t="shared" si="37"/>
        <v>0</v>
      </c>
      <c r="M258" s="91">
        <f t="shared" si="38"/>
        <v>0</v>
      </c>
      <c r="N258" s="63">
        <f t="shared" si="44"/>
        <v>0</v>
      </c>
    </row>
    <row r="259" spans="1:14" ht="15.75" thickBot="1" x14ac:dyDescent="0.3">
      <c r="A259" s="13">
        <v>1708</v>
      </c>
      <c r="B259" s="72" t="str">
        <f>IF('Scope Of Work - Budget'!B264="x","x","")</f>
        <v/>
      </c>
      <c r="C259" s="9" t="str">
        <f>IF('Scope Of Work - Budget'!C264&gt;0, 'Scope Of Work - Budget'!C264,"")</f>
        <v>Tub/Shower &amp; Enclosure</v>
      </c>
      <c r="D259" s="12">
        <f>'Scope Of Work - Budget'!D264</f>
        <v>0</v>
      </c>
      <c r="E259" s="12"/>
      <c r="F259" s="12"/>
      <c r="G259" s="12"/>
      <c r="H259" s="12"/>
      <c r="I259" s="12"/>
      <c r="J259" s="12"/>
      <c r="K259" s="12"/>
      <c r="L259" s="92">
        <f t="shared" si="37"/>
        <v>0</v>
      </c>
      <c r="M259" s="91">
        <f t="shared" si="38"/>
        <v>0</v>
      </c>
      <c r="N259" s="63">
        <f t="shared" si="44"/>
        <v>0</v>
      </c>
    </row>
    <row r="260" spans="1:14" ht="15.75" thickBot="1" x14ac:dyDescent="0.3">
      <c r="A260" s="13">
        <v>1709</v>
      </c>
      <c r="B260" s="72" t="str">
        <f>IF('Scope Of Work - Budget'!B265="x","x","")</f>
        <v/>
      </c>
      <c r="C260" s="9" t="str">
        <f>IF('Scope Of Work - Budget'!C265&gt;0, 'Scope Of Work - Budget'!C265,"")</f>
        <v xml:space="preserve">Plumbing Fixtures </v>
      </c>
      <c r="D260" s="12">
        <f>'Scope Of Work - Budget'!D265</f>
        <v>0</v>
      </c>
      <c r="E260" s="12"/>
      <c r="F260" s="12"/>
      <c r="G260" s="12"/>
      <c r="H260" s="12"/>
      <c r="I260" s="12"/>
      <c r="J260" s="12"/>
      <c r="K260" s="12"/>
      <c r="L260" s="92">
        <f t="shared" si="37"/>
        <v>0</v>
      </c>
      <c r="M260" s="91">
        <f t="shared" si="38"/>
        <v>0</v>
      </c>
      <c r="N260" s="63">
        <f t="shared" si="44"/>
        <v>0</v>
      </c>
    </row>
    <row r="261" spans="1:14" ht="15.75" thickBot="1" x14ac:dyDescent="0.3">
      <c r="A261" s="13">
        <v>1710</v>
      </c>
      <c r="B261" s="72" t="str">
        <f>IF('Scope Of Work - Budget'!B266="x","x","")</f>
        <v/>
      </c>
      <c r="C261" s="9" t="str">
        <f>IF('Scope Of Work - Budget'!C266&gt;0, 'Scope Of Work - Budget'!C266,"")</f>
        <v>Plumbing Finish</v>
      </c>
      <c r="D261" s="12">
        <f>'Scope Of Work - Budget'!D266</f>
        <v>0</v>
      </c>
      <c r="E261" s="12"/>
      <c r="F261" s="12"/>
      <c r="G261" s="12"/>
      <c r="H261" s="12"/>
      <c r="I261" s="12"/>
      <c r="J261" s="12"/>
      <c r="K261" s="12"/>
      <c r="L261" s="92">
        <f t="shared" si="37"/>
        <v>0</v>
      </c>
      <c r="M261" s="91">
        <f t="shared" si="38"/>
        <v>0</v>
      </c>
      <c r="N261" s="63">
        <f t="shared" si="44"/>
        <v>0</v>
      </c>
    </row>
    <row r="262" spans="1:14" ht="15.75" thickBot="1" x14ac:dyDescent="0.3">
      <c r="A262" s="13">
        <v>1711</v>
      </c>
      <c r="B262" s="72" t="str">
        <f>IF('Scope Of Work - Budget'!B267="x","x","")</f>
        <v/>
      </c>
      <c r="C262" s="9" t="str">
        <f>IF('Scope Of Work - Budget'!C267&gt;0, 'Scope Of Work - Budget'!C267,"")</f>
        <v>Doors &amp; Trim</v>
      </c>
      <c r="D262" s="12">
        <f>'Scope Of Work - Budget'!D267</f>
        <v>0</v>
      </c>
      <c r="E262" s="12"/>
      <c r="F262" s="12"/>
      <c r="G262" s="12"/>
      <c r="H262" s="12"/>
      <c r="I262" s="12"/>
      <c r="J262" s="12"/>
      <c r="K262" s="12"/>
      <c r="L262" s="92">
        <f t="shared" si="37"/>
        <v>0</v>
      </c>
      <c r="M262" s="91">
        <f t="shared" si="38"/>
        <v>0</v>
      </c>
      <c r="N262" s="63">
        <f t="shared" si="44"/>
        <v>0</v>
      </c>
    </row>
    <row r="263" spans="1:14" ht="15.75" thickBot="1" x14ac:dyDescent="0.3">
      <c r="A263" s="13">
        <v>1712</v>
      </c>
      <c r="B263" s="72" t="str">
        <f>IF('Scope Of Work - Budget'!B268="x","x","")</f>
        <v/>
      </c>
      <c r="C263" s="9" t="str">
        <f>IF('Scope Of Work - Budget'!C268&gt;0, 'Scope Of Work - Budget'!C268,"")</f>
        <v>Electrical Fixtures &amp; Finish</v>
      </c>
      <c r="D263" s="12">
        <f>'Scope Of Work - Budget'!D268</f>
        <v>0</v>
      </c>
      <c r="E263" s="12"/>
      <c r="F263" s="12"/>
      <c r="G263" s="12"/>
      <c r="H263" s="12"/>
      <c r="I263" s="12"/>
      <c r="J263" s="12"/>
      <c r="K263" s="12"/>
      <c r="L263" s="92">
        <f t="shared" si="37"/>
        <v>0</v>
      </c>
      <c r="M263" s="91">
        <f t="shared" si="38"/>
        <v>0</v>
      </c>
      <c r="N263" s="63">
        <f t="shared" si="44"/>
        <v>0</v>
      </c>
    </row>
    <row r="264" spans="1:14" ht="15.75" thickBot="1" x14ac:dyDescent="0.3">
      <c r="A264" s="13">
        <v>1713</v>
      </c>
      <c r="B264" s="72" t="str">
        <f>IF('Scope Of Work - Budget'!B269="x","x","")</f>
        <v/>
      </c>
      <c r="C264" s="9" t="str">
        <f>IF('Scope Of Work - Budget'!C269&gt;0, 'Scope Of Work - Budget'!C269,"")</f>
        <v>Finish Carpentry</v>
      </c>
      <c r="D264" s="12">
        <f>'Scope Of Work - Budget'!D269</f>
        <v>0</v>
      </c>
      <c r="E264" s="12"/>
      <c r="F264" s="12"/>
      <c r="G264" s="12"/>
      <c r="H264" s="12"/>
      <c r="I264" s="12"/>
      <c r="J264" s="12"/>
      <c r="K264" s="12"/>
      <c r="L264" s="92">
        <f t="shared" si="37"/>
        <v>0</v>
      </c>
      <c r="M264" s="91">
        <f t="shared" si="38"/>
        <v>0</v>
      </c>
      <c r="N264" s="63">
        <f t="shared" si="44"/>
        <v>0</v>
      </c>
    </row>
    <row r="265" spans="1:14" ht="15.75" thickBot="1" x14ac:dyDescent="0.3">
      <c r="A265" s="13">
        <v>1714</v>
      </c>
      <c r="B265" s="72" t="str">
        <f>IF('Scope Of Work - Budget'!B270="x","x","")</f>
        <v/>
      </c>
      <c r="C265" s="9" t="str">
        <f>IF('Scope Of Work - Budget'!C270&gt;0, 'Scope Of Work - Budget'!C270,"")</f>
        <v>Hardware &amp; Accessories</v>
      </c>
      <c r="D265" s="12">
        <f>'Scope Of Work - Budget'!D270</f>
        <v>0</v>
      </c>
      <c r="E265" s="12"/>
      <c r="F265" s="12"/>
      <c r="G265" s="12"/>
      <c r="H265" s="12"/>
      <c r="I265" s="12"/>
      <c r="J265" s="12"/>
      <c r="K265" s="12"/>
      <c r="L265" s="92">
        <f t="shared" si="37"/>
        <v>0</v>
      </c>
      <c r="M265" s="91">
        <f t="shared" si="38"/>
        <v>0</v>
      </c>
      <c r="N265" s="63">
        <f t="shared" si="44"/>
        <v>0</v>
      </c>
    </row>
    <row r="266" spans="1:14" ht="15.75" thickBot="1" x14ac:dyDescent="0.3">
      <c r="A266" s="13">
        <v>1715</v>
      </c>
      <c r="B266" s="72" t="str">
        <f>IF('Scope Of Work - Budget'!B271="x","x","")</f>
        <v/>
      </c>
      <c r="C266" s="9" t="str">
        <f>IF('Scope Of Work - Budget'!C271&gt;0, 'Scope Of Work - Budget'!C271,"")</f>
        <v>Flooring</v>
      </c>
      <c r="D266" s="12">
        <f>'Scope Of Work - Budget'!D271</f>
        <v>0</v>
      </c>
      <c r="E266" s="12"/>
      <c r="F266" s="12"/>
      <c r="G266" s="12"/>
      <c r="H266" s="12"/>
      <c r="I266" s="12"/>
      <c r="J266" s="12"/>
      <c r="K266" s="12"/>
      <c r="L266" s="92">
        <f t="shared" si="37"/>
        <v>0</v>
      </c>
      <c r="M266" s="91">
        <f t="shared" si="38"/>
        <v>0</v>
      </c>
      <c r="N266" s="63">
        <f t="shared" si="44"/>
        <v>0</v>
      </c>
    </row>
    <row r="267" spans="1:14" ht="15.75" thickBot="1" x14ac:dyDescent="0.3">
      <c r="A267" s="13">
        <v>1716</v>
      </c>
      <c r="B267" s="97" t="str">
        <f>IF('Scope Of Work - Budget'!B272="x","x","")</f>
        <v/>
      </c>
      <c r="C267" s="9" t="str">
        <f>IF('Scope Of Work - Budget'!C272&gt;0, 'Scope Of Work - Budget'!C272,"")</f>
        <v>Clean Up</v>
      </c>
      <c r="D267" s="12">
        <f>'Scope Of Work - Budget'!D272</f>
        <v>0</v>
      </c>
      <c r="E267" s="12"/>
      <c r="F267" s="12"/>
      <c r="G267" s="12"/>
      <c r="H267" s="12"/>
      <c r="I267" s="12"/>
      <c r="J267" s="12"/>
      <c r="K267" s="12"/>
      <c r="L267" s="92">
        <f t="shared" si="37"/>
        <v>0</v>
      </c>
      <c r="M267" s="91">
        <f t="shared" si="38"/>
        <v>0</v>
      </c>
      <c r="N267" s="63">
        <f t="shared" si="44"/>
        <v>0</v>
      </c>
    </row>
    <row r="268" spans="1:14" s="11" customFormat="1" ht="15.6" customHeight="1" thickBot="1" x14ac:dyDescent="0.25">
      <c r="A268" s="71"/>
      <c r="B268" s="16" t="str">
        <f>IF('Scope Of Work - Budget'!B256="x","x","")</f>
        <v/>
      </c>
      <c r="C268" s="69" t="s">
        <v>19</v>
      </c>
      <c r="D268" s="67">
        <f t="shared" ref="D268:M268" si="45">SUM(D252:D267)</f>
        <v>0</v>
      </c>
      <c r="E268" s="67">
        <f t="shared" si="45"/>
        <v>0</v>
      </c>
      <c r="F268" s="67">
        <f t="shared" si="45"/>
        <v>0</v>
      </c>
      <c r="G268" s="67">
        <f t="shared" si="45"/>
        <v>0</v>
      </c>
      <c r="H268" s="67">
        <f t="shared" si="45"/>
        <v>0</v>
      </c>
      <c r="I268" s="67">
        <f t="shared" si="45"/>
        <v>0</v>
      </c>
      <c r="J268" s="67">
        <f t="shared" si="45"/>
        <v>0</v>
      </c>
      <c r="K268" s="67">
        <f t="shared" si="45"/>
        <v>0</v>
      </c>
      <c r="L268" s="67">
        <f t="shared" si="45"/>
        <v>0</v>
      </c>
      <c r="M268" s="58">
        <f t="shared" si="45"/>
        <v>0</v>
      </c>
      <c r="N268" s="70">
        <f>IF(M268=0,0,M268/D268)</f>
        <v>0</v>
      </c>
    </row>
    <row r="269" spans="1:14" s="11" customFormat="1" ht="15.6" customHeight="1" thickBot="1" x14ac:dyDescent="0.3">
      <c r="A269" s="15">
        <v>1800</v>
      </c>
      <c r="B269" s="16" t="str">
        <f>IF('Scope Of Work - Budget'!B274="x","x","")</f>
        <v/>
      </c>
      <c r="C269" s="17" t="s">
        <v>28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64"/>
    </row>
    <row r="270" spans="1:14" ht="15.75" thickBot="1" x14ac:dyDescent="0.3">
      <c r="A270" s="13">
        <v>1801</v>
      </c>
      <c r="B270" s="72" t="str">
        <f>IF('Scope Of Work - Budget'!B275="x","x","")</f>
        <v/>
      </c>
      <c r="C270" s="9" t="str">
        <f>IF('Scope Of Work - Budget'!C275&gt;0, 'Scope Of Work - Budget'!C275,"")</f>
        <v>Demo</v>
      </c>
      <c r="D270" s="12">
        <f>'Scope Of Work - Budget'!D275</f>
        <v>0</v>
      </c>
      <c r="E270" s="12"/>
      <c r="F270" s="12"/>
      <c r="G270" s="12"/>
      <c r="H270" s="12"/>
      <c r="I270" s="12"/>
      <c r="J270" s="12"/>
      <c r="K270" s="12"/>
      <c r="L270" s="92">
        <f t="shared" si="37"/>
        <v>0</v>
      </c>
      <c r="M270" s="91">
        <f t="shared" si="38"/>
        <v>0</v>
      </c>
      <c r="N270" s="63">
        <f>IF(M270=0,0,M270/D270)</f>
        <v>0</v>
      </c>
    </row>
    <row r="271" spans="1:14" ht="15.75" thickBot="1" x14ac:dyDescent="0.3">
      <c r="A271" s="13">
        <v>1802</v>
      </c>
      <c r="B271" s="72" t="str">
        <f>IF('Scope Of Work - Budget'!B276="x","x","")</f>
        <v/>
      </c>
      <c r="C271" s="9" t="str">
        <f>IF('Scope Of Work - Budget'!C276&gt;0, 'Scope Of Work - Budget'!C276,"")</f>
        <v>Rough Carpentry</v>
      </c>
      <c r="D271" s="12">
        <f>'Scope Of Work - Budget'!D276</f>
        <v>0</v>
      </c>
      <c r="E271" s="12"/>
      <c r="F271" s="12"/>
      <c r="G271" s="12"/>
      <c r="H271" s="12"/>
      <c r="I271" s="12"/>
      <c r="J271" s="12"/>
      <c r="K271" s="12"/>
      <c r="L271" s="92">
        <f t="shared" si="37"/>
        <v>0</v>
      </c>
      <c r="M271" s="91">
        <f t="shared" si="38"/>
        <v>0</v>
      </c>
      <c r="N271" s="63">
        <f t="shared" ref="N271:N286" si="46">IF(M271=0,0,M271/D271)</f>
        <v>0</v>
      </c>
    </row>
    <row r="272" spans="1:14" ht="15.75" thickBot="1" x14ac:dyDescent="0.3">
      <c r="A272" s="13">
        <v>1803</v>
      </c>
      <c r="B272" s="72" t="str">
        <f>IF('Scope Of Work - Budget'!B277="x","x","")</f>
        <v/>
      </c>
      <c r="C272" s="9" t="str">
        <f>IF('Scope Of Work - Budget'!C277&gt;0, 'Scope Of Work - Budget'!C277,"")</f>
        <v xml:space="preserve">Windows </v>
      </c>
      <c r="D272" s="12">
        <f>'Scope Of Work - Budget'!D277</f>
        <v>0</v>
      </c>
      <c r="E272" s="12"/>
      <c r="F272" s="12"/>
      <c r="G272" s="12"/>
      <c r="H272" s="12"/>
      <c r="I272" s="12"/>
      <c r="J272" s="12"/>
      <c r="K272" s="12"/>
      <c r="L272" s="92">
        <f t="shared" ref="L272:L335" si="47">SUM(E272:K272)</f>
        <v>0</v>
      </c>
      <c r="M272" s="91">
        <f t="shared" ref="M272:M335" si="48">+D272-L272</f>
        <v>0</v>
      </c>
      <c r="N272" s="63">
        <f t="shared" si="46"/>
        <v>0</v>
      </c>
    </row>
    <row r="273" spans="1:14" ht="15.75" thickBot="1" x14ac:dyDescent="0.3">
      <c r="A273" s="13">
        <v>1804</v>
      </c>
      <c r="B273" s="72" t="str">
        <f>IF('Scope Of Work - Budget'!B278="x","x","")</f>
        <v/>
      </c>
      <c r="C273" s="9" t="str">
        <f>IF('Scope Of Work - Budget'!C278&gt;0, 'Scope Of Work - Budget'!C278,"")</f>
        <v>Insulation</v>
      </c>
      <c r="D273" s="12">
        <f>'Scope Of Work - Budget'!D278</f>
        <v>0</v>
      </c>
      <c r="E273" s="12"/>
      <c r="F273" s="12"/>
      <c r="G273" s="12"/>
      <c r="H273" s="12"/>
      <c r="I273" s="12"/>
      <c r="J273" s="12"/>
      <c r="K273" s="12"/>
      <c r="L273" s="92">
        <f t="shared" si="47"/>
        <v>0</v>
      </c>
      <c r="M273" s="91">
        <f t="shared" si="48"/>
        <v>0</v>
      </c>
      <c r="N273" s="63">
        <f t="shared" si="46"/>
        <v>0</v>
      </c>
    </row>
    <row r="274" spans="1:14" ht="15.75" thickBot="1" x14ac:dyDescent="0.3">
      <c r="A274" s="13">
        <v>1805</v>
      </c>
      <c r="B274" s="72" t="str">
        <f>IF('Scope Of Work - Budget'!B279="x","x","")</f>
        <v/>
      </c>
      <c r="C274" s="9" t="str">
        <f>IF('Scope Of Work - Budget'!C279&gt;0, 'Scope Of Work - Budget'!C279,"")</f>
        <v>Drywall</v>
      </c>
      <c r="D274" s="12">
        <f>'Scope Of Work - Budget'!D279</f>
        <v>0</v>
      </c>
      <c r="E274" s="12"/>
      <c r="F274" s="12"/>
      <c r="G274" s="12"/>
      <c r="H274" s="12"/>
      <c r="I274" s="12"/>
      <c r="J274" s="12"/>
      <c r="K274" s="12"/>
      <c r="L274" s="92">
        <f t="shared" si="47"/>
        <v>0</v>
      </c>
      <c r="M274" s="91">
        <f t="shared" si="48"/>
        <v>0</v>
      </c>
      <c r="N274" s="63">
        <f t="shared" si="46"/>
        <v>0</v>
      </c>
    </row>
    <row r="275" spans="1:14" ht="15.75" thickBot="1" x14ac:dyDescent="0.3">
      <c r="A275" s="13">
        <v>1806</v>
      </c>
      <c r="B275" s="72" t="str">
        <f>IF('Scope Of Work - Budget'!B280="x","x","")</f>
        <v/>
      </c>
      <c r="C275" s="9" t="str">
        <f>IF('Scope Of Work - Budget'!C280&gt;0, 'Scope Of Work - Budget'!C280,"")</f>
        <v>Cabinets/Medicine Chest</v>
      </c>
      <c r="D275" s="12">
        <f>'Scope Of Work - Budget'!D280</f>
        <v>0</v>
      </c>
      <c r="E275" s="12"/>
      <c r="F275" s="12"/>
      <c r="G275" s="12"/>
      <c r="H275" s="12"/>
      <c r="I275" s="12"/>
      <c r="J275" s="12"/>
      <c r="K275" s="12"/>
      <c r="L275" s="92">
        <f t="shared" si="47"/>
        <v>0</v>
      </c>
      <c r="M275" s="91">
        <f t="shared" si="48"/>
        <v>0</v>
      </c>
      <c r="N275" s="63">
        <f t="shared" si="46"/>
        <v>0</v>
      </c>
    </row>
    <row r="276" spans="1:14" ht="15.75" thickBot="1" x14ac:dyDescent="0.3">
      <c r="A276" s="13">
        <v>1807</v>
      </c>
      <c r="B276" s="72" t="str">
        <f>IF('Scope Of Work - Budget'!B281="x","x","")</f>
        <v/>
      </c>
      <c r="C276" s="9" t="str">
        <f>IF('Scope Of Work - Budget'!C281&gt;0, 'Scope Of Work - Budget'!C281,"")</f>
        <v>Painting</v>
      </c>
      <c r="D276" s="12">
        <f>'Scope Of Work - Budget'!D281</f>
        <v>0</v>
      </c>
      <c r="E276" s="12"/>
      <c r="F276" s="12"/>
      <c r="G276" s="12"/>
      <c r="H276" s="12"/>
      <c r="I276" s="12"/>
      <c r="J276" s="12"/>
      <c r="K276" s="12"/>
      <c r="L276" s="92">
        <f t="shared" si="47"/>
        <v>0</v>
      </c>
      <c r="M276" s="91">
        <f t="shared" si="48"/>
        <v>0</v>
      </c>
      <c r="N276" s="63">
        <f t="shared" si="46"/>
        <v>0</v>
      </c>
    </row>
    <row r="277" spans="1:14" ht="15.75" thickBot="1" x14ac:dyDescent="0.3">
      <c r="A277" s="13">
        <v>1808</v>
      </c>
      <c r="B277" s="72" t="str">
        <f>IF('Scope Of Work - Budget'!B282="x","x","")</f>
        <v/>
      </c>
      <c r="C277" s="9" t="str">
        <f>IF('Scope Of Work - Budget'!C282&gt;0, 'Scope Of Work - Budget'!C282,"")</f>
        <v>Tub/Shower &amp; Enclosure</v>
      </c>
      <c r="D277" s="12">
        <f>'Scope Of Work - Budget'!D282</f>
        <v>0</v>
      </c>
      <c r="E277" s="12"/>
      <c r="F277" s="12"/>
      <c r="G277" s="12"/>
      <c r="H277" s="12"/>
      <c r="I277" s="12"/>
      <c r="J277" s="12"/>
      <c r="K277" s="12"/>
      <c r="L277" s="92">
        <f t="shared" si="47"/>
        <v>0</v>
      </c>
      <c r="M277" s="91">
        <f t="shared" si="48"/>
        <v>0</v>
      </c>
      <c r="N277" s="63">
        <f t="shared" si="46"/>
        <v>0</v>
      </c>
    </row>
    <row r="278" spans="1:14" ht="15.75" thickBot="1" x14ac:dyDescent="0.3">
      <c r="A278" s="13">
        <v>1809</v>
      </c>
      <c r="B278" s="72" t="str">
        <f>IF('Scope Of Work - Budget'!B283="x","x","")</f>
        <v/>
      </c>
      <c r="C278" s="9" t="str">
        <f>IF('Scope Of Work - Budget'!C283&gt;0, 'Scope Of Work - Budget'!C283,"")</f>
        <v xml:space="preserve">Plumbing Fixtures </v>
      </c>
      <c r="D278" s="12">
        <f>'Scope Of Work - Budget'!D283</f>
        <v>0</v>
      </c>
      <c r="E278" s="12"/>
      <c r="F278" s="12"/>
      <c r="G278" s="12"/>
      <c r="H278" s="12"/>
      <c r="I278" s="12"/>
      <c r="J278" s="12"/>
      <c r="K278" s="12"/>
      <c r="L278" s="92">
        <f t="shared" si="47"/>
        <v>0</v>
      </c>
      <c r="M278" s="91">
        <f t="shared" si="48"/>
        <v>0</v>
      </c>
      <c r="N278" s="63">
        <f t="shared" si="46"/>
        <v>0</v>
      </c>
    </row>
    <row r="279" spans="1:14" ht="15.75" thickBot="1" x14ac:dyDescent="0.3">
      <c r="A279" s="13">
        <v>1810</v>
      </c>
      <c r="B279" s="72" t="str">
        <f>IF('Scope Of Work - Budget'!B284="x","x","")</f>
        <v/>
      </c>
      <c r="C279" s="9" t="str">
        <f>IF('Scope Of Work - Budget'!C284&gt;0, 'Scope Of Work - Budget'!C284,"")</f>
        <v>Plumbing Finish</v>
      </c>
      <c r="D279" s="12">
        <f>'Scope Of Work - Budget'!D284</f>
        <v>0</v>
      </c>
      <c r="E279" s="12"/>
      <c r="F279" s="12"/>
      <c r="G279" s="12"/>
      <c r="H279" s="12"/>
      <c r="I279" s="12"/>
      <c r="J279" s="12"/>
      <c r="K279" s="12"/>
      <c r="L279" s="92">
        <f t="shared" si="47"/>
        <v>0</v>
      </c>
      <c r="M279" s="91">
        <f t="shared" si="48"/>
        <v>0</v>
      </c>
      <c r="N279" s="63">
        <f t="shared" si="46"/>
        <v>0</v>
      </c>
    </row>
    <row r="280" spans="1:14" ht="15.75" thickBot="1" x14ac:dyDescent="0.3">
      <c r="A280" s="13">
        <v>1811</v>
      </c>
      <c r="B280" s="72" t="str">
        <f>IF('Scope Of Work - Budget'!B285="x","x","")</f>
        <v/>
      </c>
      <c r="C280" s="9" t="str">
        <f>IF('Scope Of Work - Budget'!C285&gt;0, 'Scope Of Work - Budget'!C285,"")</f>
        <v>Doors &amp; Trim</v>
      </c>
      <c r="D280" s="12">
        <f>'Scope Of Work - Budget'!D285</f>
        <v>0</v>
      </c>
      <c r="E280" s="12"/>
      <c r="F280" s="12"/>
      <c r="G280" s="12"/>
      <c r="H280" s="12"/>
      <c r="I280" s="12"/>
      <c r="J280" s="12"/>
      <c r="K280" s="12"/>
      <c r="L280" s="92">
        <f t="shared" si="47"/>
        <v>0</v>
      </c>
      <c r="M280" s="91">
        <f t="shared" si="48"/>
        <v>0</v>
      </c>
      <c r="N280" s="63">
        <f t="shared" si="46"/>
        <v>0</v>
      </c>
    </row>
    <row r="281" spans="1:14" ht="15.75" thickBot="1" x14ac:dyDescent="0.3">
      <c r="A281" s="13">
        <v>1812</v>
      </c>
      <c r="B281" s="72" t="str">
        <f>IF('Scope Of Work - Budget'!B286="x","x","")</f>
        <v/>
      </c>
      <c r="C281" s="9" t="str">
        <f>IF('Scope Of Work - Budget'!C286&gt;0, 'Scope Of Work - Budget'!C286,"")</f>
        <v>Electrical Fixtures &amp; Finish</v>
      </c>
      <c r="D281" s="12">
        <f>'Scope Of Work - Budget'!D286</f>
        <v>0</v>
      </c>
      <c r="E281" s="12"/>
      <c r="F281" s="12"/>
      <c r="G281" s="12"/>
      <c r="H281" s="12"/>
      <c r="I281" s="12"/>
      <c r="J281" s="12"/>
      <c r="K281" s="12"/>
      <c r="L281" s="92">
        <f t="shared" si="47"/>
        <v>0</v>
      </c>
      <c r="M281" s="91">
        <f t="shared" si="48"/>
        <v>0</v>
      </c>
      <c r="N281" s="63">
        <f t="shared" si="46"/>
        <v>0</v>
      </c>
    </row>
    <row r="282" spans="1:14" ht="15.75" thickBot="1" x14ac:dyDescent="0.3">
      <c r="A282" s="13">
        <v>1813</v>
      </c>
      <c r="B282" s="72" t="str">
        <f>IF('Scope Of Work - Budget'!B287="x","x","")</f>
        <v/>
      </c>
      <c r="C282" s="9" t="str">
        <f>IF('Scope Of Work - Budget'!C287&gt;0, 'Scope Of Work - Budget'!C287,"")</f>
        <v>Finish Carpentry</v>
      </c>
      <c r="D282" s="12">
        <f>'Scope Of Work - Budget'!D287</f>
        <v>0</v>
      </c>
      <c r="E282" s="12"/>
      <c r="F282" s="12"/>
      <c r="G282" s="12"/>
      <c r="H282" s="12"/>
      <c r="I282" s="12"/>
      <c r="J282" s="12"/>
      <c r="K282" s="12"/>
      <c r="L282" s="92">
        <f t="shared" si="47"/>
        <v>0</v>
      </c>
      <c r="M282" s="91">
        <f t="shared" si="48"/>
        <v>0</v>
      </c>
      <c r="N282" s="63">
        <f t="shared" si="46"/>
        <v>0</v>
      </c>
    </row>
    <row r="283" spans="1:14" ht="15.75" thickBot="1" x14ac:dyDescent="0.3">
      <c r="A283" s="13">
        <v>1814</v>
      </c>
      <c r="B283" s="72" t="str">
        <f>IF('Scope Of Work - Budget'!B288="x","x","")</f>
        <v/>
      </c>
      <c r="C283" s="9" t="str">
        <f>IF('Scope Of Work - Budget'!C288&gt;0, 'Scope Of Work - Budget'!C288,"")</f>
        <v>Hardware &amp; Accessories</v>
      </c>
      <c r="D283" s="12">
        <f>'Scope Of Work - Budget'!D288</f>
        <v>0</v>
      </c>
      <c r="E283" s="12"/>
      <c r="F283" s="12"/>
      <c r="G283" s="12"/>
      <c r="H283" s="12"/>
      <c r="I283" s="12"/>
      <c r="J283" s="12"/>
      <c r="K283" s="12"/>
      <c r="L283" s="92">
        <f t="shared" si="47"/>
        <v>0</v>
      </c>
      <c r="M283" s="91">
        <f t="shared" si="48"/>
        <v>0</v>
      </c>
      <c r="N283" s="63">
        <f t="shared" si="46"/>
        <v>0</v>
      </c>
    </row>
    <row r="284" spans="1:14" ht="15.75" thickBot="1" x14ac:dyDescent="0.3">
      <c r="A284" s="13">
        <v>1815</v>
      </c>
      <c r="B284" s="72" t="str">
        <f>IF('Scope Of Work - Budget'!B289="x","x","")</f>
        <v/>
      </c>
      <c r="C284" s="9" t="str">
        <f>IF('Scope Of Work - Budget'!C289&gt;0, 'Scope Of Work - Budget'!C289,"")</f>
        <v>Flooring</v>
      </c>
      <c r="D284" s="12">
        <f>'Scope Of Work - Budget'!D289</f>
        <v>0</v>
      </c>
      <c r="E284" s="12"/>
      <c r="F284" s="12"/>
      <c r="G284" s="12"/>
      <c r="H284" s="12"/>
      <c r="I284" s="12"/>
      <c r="J284" s="12"/>
      <c r="K284" s="12"/>
      <c r="L284" s="92">
        <f t="shared" si="47"/>
        <v>0</v>
      </c>
      <c r="M284" s="91">
        <f t="shared" si="48"/>
        <v>0</v>
      </c>
      <c r="N284" s="63">
        <f t="shared" si="46"/>
        <v>0</v>
      </c>
    </row>
    <row r="285" spans="1:14" ht="15.75" thickBot="1" x14ac:dyDescent="0.3">
      <c r="A285" s="13">
        <v>1816</v>
      </c>
      <c r="B285" s="72" t="str">
        <f>IF('Scope Of Work - Budget'!B290="x","x","")</f>
        <v/>
      </c>
      <c r="C285" s="9" t="str">
        <f>IF('Scope Of Work - Budget'!C290&gt;0, 'Scope Of Work - Budget'!C290,"")</f>
        <v>Clean Up</v>
      </c>
      <c r="D285" s="12">
        <f>'Scope Of Work - Budget'!D290</f>
        <v>0</v>
      </c>
      <c r="E285" s="12"/>
      <c r="F285" s="12"/>
      <c r="G285" s="12"/>
      <c r="H285" s="12"/>
      <c r="I285" s="12"/>
      <c r="J285" s="12"/>
      <c r="K285" s="12"/>
      <c r="L285" s="92">
        <f t="shared" si="47"/>
        <v>0</v>
      </c>
      <c r="M285" s="91">
        <f t="shared" si="48"/>
        <v>0</v>
      </c>
      <c r="N285" s="63">
        <f t="shared" si="46"/>
        <v>0</v>
      </c>
    </row>
    <row r="286" spans="1:14" ht="15.75" thickBot="1" x14ac:dyDescent="0.3">
      <c r="A286" s="13">
        <v>1817</v>
      </c>
      <c r="B286" s="97" t="str">
        <f>IF('Scope Of Work - Budget'!B291="x","x","")</f>
        <v/>
      </c>
      <c r="C286" s="9" t="str">
        <f>IF('Scope Of Work - Budget'!C291&gt;0, 'Scope Of Work - Budget'!C291,"")</f>
        <v/>
      </c>
      <c r="D286" s="12">
        <f>'Scope Of Work - Budget'!D291</f>
        <v>0</v>
      </c>
      <c r="E286" s="12"/>
      <c r="F286" s="12"/>
      <c r="G286" s="12"/>
      <c r="H286" s="12"/>
      <c r="I286" s="12"/>
      <c r="J286" s="12"/>
      <c r="K286" s="12"/>
      <c r="L286" s="92">
        <f t="shared" si="47"/>
        <v>0</v>
      </c>
      <c r="M286" s="91">
        <f t="shared" si="48"/>
        <v>0</v>
      </c>
      <c r="N286" s="63">
        <f t="shared" si="46"/>
        <v>0</v>
      </c>
    </row>
    <row r="287" spans="1:14" s="11" customFormat="1" ht="15.6" customHeight="1" thickBot="1" x14ac:dyDescent="0.25">
      <c r="A287" s="71"/>
      <c r="B287" s="16" t="str">
        <f>IF('Scope Of Work - Budget'!B274="x","x","")</f>
        <v/>
      </c>
      <c r="C287" s="69" t="s">
        <v>19</v>
      </c>
      <c r="D287" s="67">
        <f>SUM(D270:D286)</f>
        <v>0</v>
      </c>
      <c r="E287" s="67">
        <f t="shared" ref="E287:M287" si="49">SUM(E270:E286)</f>
        <v>0</v>
      </c>
      <c r="F287" s="67">
        <f t="shared" si="49"/>
        <v>0</v>
      </c>
      <c r="G287" s="67">
        <f t="shared" si="49"/>
        <v>0</v>
      </c>
      <c r="H287" s="67">
        <f t="shared" si="49"/>
        <v>0</v>
      </c>
      <c r="I287" s="67">
        <f t="shared" si="49"/>
        <v>0</v>
      </c>
      <c r="J287" s="67">
        <f t="shared" si="49"/>
        <v>0</v>
      </c>
      <c r="K287" s="67">
        <f t="shared" si="49"/>
        <v>0</v>
      </c>
      <c r="L287" s="67">
        <f t="shared" si="49"/>
        <v>0</v>
      </c>
      <c r="M287" s="58">
        <f t="shared" si="49"/>
        <v>0</v>
      </c>
      <c r="N287" s="70">
        <f>IF(M287=0,0,M287/D287)</f>
        <v>0</v>
      </c>
    </row>
    <row r="288" spans="1:14" s="11" customFormat="1" ht="15.6" customHeight="1" thickBot="1" x14ac:dyDescent="0.3">
      <c r="A288" s="15">
        <v>1900</v>
      </c>
      <c r="B288" s="16" t="str">
        <f>IF('Scope Of Work - Budget'!B293="x","x","")</f>
        <v/>
      </c>
      <c r="C288" s="17" t="s">
        <v>29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64"/>
    </row>
    <row r="289" spans="1:14" ht="15.75" thickBot="1" x14ac:dyDescent="0.3">
      <c r="A289" s="13">
        <v>1901</v>
      </c>
      <c r="B289" s="72" t="str">
        <f>IF('Scope Of Work - Budget'!B294="x","x","")</f>
        <v/>
      </c>
      <c r="C289" s="9" t="str">
        <f>IF('Scope Of Work - Budget'!C294&gt;0, 'Scope Of Work - Budget'!C294,"")</f>
        <v>Demo</v>
      </c>
      <c r="D289" s="12">
        <f>'Scope Of Work - Budget'!D294</f>
        <v>0</v>
      </c>
      <c r="E289" s="12"/>
      <c r="F289" s="12"/>
      <c r="G289" s="12"/>
      <c r="H289" s="12"/>
      <c r="I289" s="12"/>
      <c r="J289" s="12"/>
      <c r="K289" s="12"/>
      <c r="L289" s="92">
        <f t="shared" si="47"/>
        <v>0</v>
      </c>
      <c r="M289" s="91">
        <f t="shared" si="48"/>
        <v>0</v>
      </c>
      <c r="N289" s="63">
        <f>IF(M289=0,0,M289/D289)</f>
        <v>0</v>
      </c>
    </row>
    <row r="290" spans="1:14" ht="15.75" thickBot="1" x14ac:dyDescent="0.3">
      <c r="A290" s="13">
        <v>1902</v>
      </c>
      <c r="B290" s="72" t="str">
        <f>IF('Scope Of Work - Budget'!B295="x","x","")</f>
        <v/>
      </c>
      <c r="C290" s="9" t="str">
        <f>IF('Scope Of Work - Budget'!C295&gt;0, 'Scope Of Work - Budget'!C295,"")</f>
        <v>Rough Carpentry</v>
      </c>
      <c r="D290" s="12">
        <f>'Scope Of Work - Budget'!D295</f>
        <v>0</v>
      </c>
      <c r="E290" s="12"/>
      <c r="F290" s="12"/>
      <c r="G290" s="12"/>
      <c r="H290" s="12"/>
      <c r="I290" s="12"/>
      <c r="J290" s="12"/>
      <c r="K290" s="12"/>
      <c r="L290" s="92">
        <f t="shared" si="47"/>
        <v>0</v>
      </c>
      <c r="M290" s="91">
        <f t="shared" si="48"/>
        <v>0</v>
      </c>
      <c r="N290" s="63">
        <f t="shared" ref="N290:N300" si="50">IF(M290=0,0,M290/D290)</f>
        <v>0</v>
      </c>
    </row>
    <row r="291" spans="1:14" ht="15.75" thickBot="1" x14ac:dyDescent="0.3">
      <c r="A291" s="13">
        <v>1903</v>
      </c>
      <c r="B291" s="72" t="str">
        <f>IF('Scope Of Work - Budget'!B296="x","x","")</f>
        <v/>
      </c>
      <c r="C291" s="9" t="str">
        <f>IF('Scope Of Work - Budget'!C296&gt;0, 'Scope Of Work - Budget'!C296,"")</f>
        <v xml:space="preserve">Windows </v>
      </c>
      <c r="D291" s="12">
        <f>'Scope Of Work - Budget'!D296</f>
        <v>0</v>
      </c>
      <c r="E291" s="12"/>
      <c r="F291" s="12"/>
      <c r="G291" s="12"/>
      <c r="H291" s="12"/>
      <c r="I291" s="12"/>
      <c r="J291" s="12"/>
      <c r="K291" s="12"/>
      <c r="L291" s="92">
        <f t="shared" si="47"/>
        <v>0</v>
      </c>
      <c r="M291" s="91">
        <f t="shared" si="48"/>
        <v>0</v>
      </c>
      <c r="N291" s="63">
        <f t="shared" si="50"/>
        <v>0</v>
      </c>
    </row>
    <row r="292" spans="1:14" ht="15.75" thickBot="1" x14ac:dyDescent="0.3">
      <c r="A292" s="13">
        <v>1904</v>
      </c>
      <c r="B292" s="72" t="str">
        <f>IF('Scope Of Work - Budget'!B297="x","x","")</f>
        <v/>
      </c>
      <c r="C292" s="9" t="str">
        <f>IF('Scope Of Work - Budget'!C297&gt;0, 'Scope Of Work - Budget'!C297,"")</f>
        <v>Insulation</v>
      </c>
      <c r="D292" s="12">
        <f>'Scope Of Work - Budget'!D297</f>
        <v>0</v>
      </c>
      <c r="E292" s="12"/>
      <c r="F292" s="12"/>
      <c r="G292" s="12"/>
      <c r="H292" s="12"/>
      <c r="I292" s="12"/>
      <c r="J292" s="12"/>
      <c r="K292" s="12"/>
      <c r="L292" s="92">
        <f t="shared" si="47"/>
        <v>0</v>
      </c>
      <c r="M292" s="91">
        <f t="shared" si="48"/>
        <v>0</v>
      </c>
      <c r="N292" s="63">
        <f t="shared" si="50"/>
        <v>0</v>
      </c>
    </row>
    <row r="293" spans="1:14" ht="15.75" thickBot="1" x14ac:dyDescent="0.3">
      <c r="A293" s="13">
        <v>1905</v>
      </c>
      <c r="B293" s="72" t="str">
        <f>IF('Scope Of Work - Budget'!B298="x","x","")</f>
        <v/>
      </c>
      <c r="C293" s="9" t="str">
        <f>IF('Scope Of Work - Budget'!C298&gt;0, 'Scope Of Work - Budget'!C298,"")</f>
        <v>Drywall</v>
      </c>
      <c r="D293" s="12">
        <f>'Scope Of Work - Budget'!D298</f>
        <v>0</v>
      </c>
      <c r="E293" s="12"/>
      <c r="F293" s="12"/>
      <c r="G293" s="12"/>
      <c r="H293" s="12"/>
      <c r="I293" s="12"/>
      <c r="J293" s="12"/>
      <c r="K293" s="12"/>
      <c r="L293" s="92">
        <f t="shared" si="47"/>
        <v>0</v>
      </c>
      <c r="M293" s="91">
        <f t="shared" si="48"/>
        <v>0</v>
      </c>
      <c r="N293" s="63">
        <f t="shared" si="50"/>
        <v>0</v>
      </c>
    </row>
    <row r="294" spans="1:14" ht="15.75" thickBot="1" x14ac:dyDescent="0.3">
      <c r="A294" s="13">
        <v>1906</v>
      </c>
      <c r="B294" s="72" t="str">
        <f>IF('Scope Of Work - Budget'!B299="x","x","")</f>
        <v/>
      </c>
      <c r="C294" s="9" t="str">
        <f>IF('Scope Of Work - Budget'!C299&gt;0, 'Scope Of Work - Budget'!C299,"")</f>
        <v xml:space="preserve">Cabinets </v>
      </c>
      <c r="D294" s="12">
        <f>'Scope Of Work - Budget'!D299</f>
        <v>0</v>
      </c>
      <c r="E294" s="12"/>
      <c r="F294" s="12"/>
      <c r="G294" s="12"/>
      <c r="H294" s="12"/>
      <c r="I294" s="12"/>
      <c r="J294" s="12"/>
      <c r="K294" s="12"/>
      <c r="L294" s="92">
        <f t="shared" si="47"/>
        <v>0</v>
      </c>
      <c r="M294" s="91">
        <f t="shared" si="48"/>
        <v>0</v>
      </c>
      <c r="N294" s="63">
        <f t="shared" si="50"/>
        <v>0</v>
      </c>
    </row>
    <row r="295" spans="1:14" ht="15.75" thickBot="1" x14ac:dyDescent="0.3">
      <c r="A295" s="13">
        <v>1907</v>
      </c>
      <c r="B295" s="72" t="str">
        <f>IF('Scope Of Work - Budget'!B300="x","x","")</f>
        <v/>
      </c>
      <c r="C295" s="9" t="str">
        <f>IF('Scope Of Work - Budget'!C300&gt;0, 'Scope Of Work - Budget'!C300,"")</f>
        <v>Painting</v>
      </c>
      <c r="D295" s="12">
        <f>'Scope Of Work - Budget'!D300</f>
        <v>0</v>
      </c>
      <c r="E295" s="12"/>
      <c r="F295" s="12"/>
      <c r="G295" s="12"/>
      <c r="H295" s="12"/>
      <c r="I295" s="12"/>
      <c r="J295" s="12"/>
      <c r="K295" s="12"/>
      <c r="L295" s="92">
        <f t="shared" si="47"/>
        <v>0</v>
      </c>
      <c r="M295" s="91">
        <f t="shared" si="48"/>
        <v>0</v>
      </c>
      <c r="N295" s="63">
        <f t="shared" si="50"/>
        <v>0</v>
      </c>
    </row>
    <row r="296" spans="1:14" ht="15.75" thickBot="1" x14ac:dyDescent="0.3">
      <c r="A296" s="13">
        <v>1908</v>
      </c>
      <c r="B296" s="72" t="str">
        <f>IF('Scope Of Work - Budget'!B301="x","x","")</f>
        <v/>
      </c>
      <c r="C296" s="9" t="str">
        <f>IF('Scope Of Work - Budget'!C301&gt;0, 'Scope Of Work - Budget'!C301,"")</f>
        <v>Doors &amp; Trim</v>
      </c>
      <c r="D296" s="12">
        <f>'Scope Of Work - Budget'!D301</f>
        <v>0</v>
      </c>
      <c r="E296" s="12"/>
      <c r="F296" s="12"/>
      <c r="G296" s="12"/>
      <c r="H296" s="12"/>
      <c r="I296" s="12"/>
      <c r="J296" s="12"/>
      <c r="K296" s="12"/>
      <c r="L296" s="92">
        <f t="shared" si="47"/>
        <v>0</v>
      </c>
      <c r="M296" s="91">
        <f t="shared" si="48"/>
        <v>0</v>
      </c>
      <c r="N296" s="63">
        <f t="shared" si="50"/>
        <v>0</v>
      </c>
    </row>
    <row r="297" spans="1:14" ht="15.75" thickBot="1" x14ac:dyDescent="0.3">
      <c r="A297" s="13">
        <v>1909</v>
      </c>
      <c r="B297" s="72" t="str">
        <f>IF('Scope Of Work - Budget'!B302="x","x","")</f>
        <v/>
      </c>
      <c r="C297" s="9" t="str">
        <f>IF('Scope Of Work - Budget'!C302&gt;0, 'Scope Of Work - Budget'!C302,"")</f>
        <v>Garage Door</v>
      </c>
      <c r="D297" s="12">
        <f>'Scope Of Work - Budget'!D302</f>
        <v>0</v>
      </c>
      <c r="E297" s="12"/>
      <c r="F297" s="12"/>
      <c r="G297" s="12"/>
      <c r="H297" s="12"/>
      <c r="I297" s="12"/>
      <c r="J297" s="12"/>
      <c r="K297" s="12"/>
      <c r="L297" s="92">
        <f t="shared" si="47"/>
        <v>0</v>
      </c>
      <c r="M297" s="91">
        <f t="shared" si="48"/>
        <v>0</v>
      </c>
      <c r="N297" s="63">
        <f t="shared" si="50"/>
        <v>0</v>
      </c>
    </row>
    <row r="298" spans="1:14" ht="15.75" thickBot="1" x14ac:dyDescent="0.3">
      <c r="A298" s="13">
        <v>1910</v>
      </c>
      <c r="B298" s="72" t="str">
        <f>IF('Scope Of Work - Budget'!B303="x","x","")</f>
        <v/>
      </c>
      <c r="C298" s="9" t="str">
        <f>IF('Scope Of Work - Budget'!C303&gt;0, 'Scope Of Work - Budget'!C303,"")</f>
        <v>Garage Door Opener</v>
      </c>
      <c r="D298" s="12">
        <f>'Scope Of Work - Budget'!D303</f>
        <v>0</v>
      </c>
      <c r="E298" s="12"/>
      <c r="F298" s="12"/>
      <c r="G298" s="12"/>
      <c r="H298" s="12"/>
      <c r="I298" s="12"/>
      <c r="J298" s="12"/>
      <c r="K298" s="12"/>
      <c r="L298" s="92">
        <f t="shared" si="47"/>
        <v>0</v>
      </c>
      <c r="M298" s="91">
        <f t="shared" si="48"/>
        <v>0</v>
      </c>
      <c r="N298" s="63">
        <f t="shared" si="50"/>
        <v>0</v>
      </c>
    </row>
    <row r="299" spans="1:14" ht="15.75" thickBot="1" x14ac:dyDescent="0.3">
      <c r="A299" s="13">
        <v>1911</v>
      </c>
      <c r="B299" s="72" t="str">
        <f>IF('Scope Of Work - Budget'!B304="x","x","")</f>
        <v/>
      </c>
      <c r="C299" s="9" t="str">
        <f>IF('Scope Of Work - Budget'!C304&gt;0, 'Scope Of Work - Budget'!C304,"")</f>
        <v>Flooring</v>
      </c>
      <c r="D299" s="12">
        <f>'Scope Of Work - Budget'!D304</f>
        <v>0</v>
      </c>
      <c r="E299" s="12"/>
      <c r="F299" s="12"/>
      <c r="G299" s="12"/>
      <c r="H299" s="12"/>
      <c r="I299" s="12"/>
      <c r="J299" s="12"/>
      <c r="K299" s="12"/>
      <c r="L299" s="92">
        <f t="shared" si="47"/>
        <v>0</v>
      </c>
      <c r="M299" s="91">
        <f t="shared" si="48"/>
        <v>0</v>
      </c>
      <c r="N299" s="63">
        <f t="shared" si="50"/>
        <v>0</v>
      </c>
    </row>
    <row r="300" spans="1:14" ht="15.75" thickBot="1" x14ac:dyDescent="0.3">
      <c r="A300" s="13">
        <v>1912</v>
      </c>
      <c r="B300" s="97" t="str">
        <f>IF('Scope Of Work - Budget'!B305="x","x","")</f>
        <v/>
      </c>
      <c r="C300" s="9" t="str">
        <f>IF('Scope Of Work - Budget'!C305&gt;0, 'Scope Of Work - Budget'!C305,"")</f>
        <v>Clean Up</v>
      </c>
      <c r="D300" s="12">
        <f>'Scope Of Work - Budget'!D305</f>
        <v>0</v>
      </c>
      <c r="E300" s="12"/>
      <c r="F300" s="12"/>
      <c r="G300" s="12"/>
      <c r="H300" s="12"/>
      <c r="I300" s="12"/>
      <c r="J300" s="12"/>
      <c r="K300" s="12"/>
      <c r="L300" s="92">
        <f t="shared" si="47"/>
        <v>0</v>
      </c>
      <c r="M300" s="91">
        <f t="shared" si="48"/>
        <v>0</v>
      </c>
      <c r="N300" s="63">
        <f t="shared" si="50"/>
        <v>0</v>
      </c>
    </row>
    <row r="301" spans="1:14" s="11" customFormat="1" ht="15.6" customHeight="1" thickBot="1" x14ac:dyDescent="0.25">
      <c r="A301" s="71"/>
      <c r="B301" s="16" t="str">
        <f>IF('Scope Of Work - Budget'!B293="x","x","")</f>
        <v/>
      </c>
      <c r="C301" s="69" t="s">
        <v>19</v>
      </c>
      <c r="D301" s="67">
        <f t="shared" ref="D301:M301" si="51">SUM(D289:D300)</f>
        <v>0</v>
      </c>
      <c r="E301" s="67">
        <f t="shared" si="51"/>
        <v>0</v>
      </c>
      <c r="F301" s="67">
        <f t="shared" si="51"/>
        <v>0</v>
      </c>
      <c r="G301" s="67">
        <f t="shared" si="51"/>
        <v>0</v>
      </c>
      <c r="H301" s="67">
        <f t="shared" si="51"/>
        <v>0</v>
      </c>
      <c r="I301" s="67">
        <f t="shared" si="51"/>
        <v>0</v>
      </c>
      <c r="J301" s="67">
        <f t="shared" si="51"/>
        <v>0</v>
      </c>
      <c r="K301" s="67">
        <f t="shared" si="51"/>
        <v>0</v>
      </c>
      <c r="L301" s="67">
        <f t="shared" si="51"/>
        <v>0</v>
      </c>
      <c r="M301" s="58">
        <f t="shared" si="51"/>
        <v>0</v>
      </c>
      <c r="N301" s="70">
        <f>IF(M301=0,0,M301/D301)</f>
        <v>0</v>
      </c>
    </row>
    <row r="302" spans="1:14" s="11" customFormat="1" ht="15.6" customHeight="1" thickBot="1" x14ac:dyDescent="0.3">
      <c r="A302" s="15">
        <v>2000</v>
      </c>
      <c r="B302" s="16" t="str">
        <f>IF('Scope Of Work - Budget'!B308="x","x","")</f>
        <v/>
      </c>
      <c r="C302" s="17" t="s">
        <v>98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64"/>
    </row>
    <row r="303" spans="1:14" ht="15.75" thickBot="1" x14ac:dyDescent="0.3">
      <c r="A303" s="13">
        <v>2001</v>
      </c>
      <c r="B303" s="72" t="str">
        <f>IF('Scope Of Work - Budget'!B309="x","x","")</f>
        <v/>
      </c>
      <c r="C303" s="9" t="str">
        <f>IF('Scope Of Work - Budget'!C309&gt;0, 'Scope Of Work - Budget'!C309,"")</f>
        <v>Roofing &amp; Facia</v>
      </c>
      <c r="D303" s="12">
        <f>'Scope Of Work - Budget'!D309</f>
        <v>0</v>
      </c>
      <c r="E303" s="12"/>
      <c r="F303" s="12"/>
      <c r="G303" s="12"/>
      <c r="H303" s="12"/>
      <c r="I303" s="12"/>
      <c r="J303" s="12"/>
      <c r="K303" s="12"/>
      <c r="L303" s="92">
        <f t="shared" si="47"/>
        <v>0</v>
      </c>
      <c r="M303" s="91">
        <f t="shared" si="48"/>
        <v>0</v>
      </c>
      <c r="N303" s="63">
        <f>IF(M303=0,0,M303/D303)</f>
        <v>0</v>
      </c>
    </row>
    <row r="304" spans="1:14" ht="15.75" thickBot="1" x14ac:dyDescent="0.3">
      <c r="A304" s="13">
        <v>2002</v>
      </c>
      <c r="B304" s="72" t="str">
        <f>IF('Scope Of Work - Budget'!B310="x","x","")</f>
        <v/>
      </c>
      <c r="C304" s="9" t="str">
        <f>IF('Scope Of Work - Budget'!C310&gt;0, 'Scope Of Work - Budget'!C310,"")</f>
        <v>Truss Repair</v>
      </c>
      <c r="D304" s="12">
        <f>'Scope Of Work - Budget'!D310</f>
        <v>0</v>
      </c>
      <c r="E304" s="12"/>
      <c r="F304" s="12"/>
      <c r="G304" s="12"/>
      <c r="H304" s="12"/>
      <c r="I304" s="12"/>
      <c r="J304" s="12"/>
      <c r="K304" s="12"/>
      <c r="L304" s="92">
        <f t="shared" si="47"/>
        <v>0</v>
      </c>
      <c r="M304" s="91">
        <f t="shared" si="48"/>
        <v>0</v>
      </c>
      <c r="N304" s="63">
        <f t="shared" ref="N304:N322" si="52">IF(M304=0,0,M304/D304)</f>
        <v>0</v>
      </c>
    </row>
    <row r="305" spans="1:14" ht="15.75" thickBot="1" x14ac:dyDescent="0.3">
      <c r="A305" s="13">
        <v>2003</v>
      </c>
      <c r="B305" s="72" t="str">
        <f>IF('Scope Of Work - Budget'!B311="x","x","")</f>
        <v/>
      </c>
      <c r="C305" s="9" t="str">
        <f>IF('Scope Of Work - Budget'!C311&gt;0, 'Scope Of Work - Budget'!C311,"")</f>
        <v>Venting Replacement</v>
      </c>
      <c r="D305" s="12">
        <f>'Scope Of Work - Budget'!D311</f>
        <v>0</v>
      </c>
      <c r="E305" s="12"/>
      <c r="F305" s="12"/>
      <c r="G305" s="12"/>
      <c r="H305" s="12"/>
      <c r="I305" s="12"/>
      <c r="J305" s="12"/>
      <c r="K305" s="12"/>
      <c r="L305" s="92">
        <f t="shared" si="47"/>
        <v>0</v>
      </c>
      <c r="M305" s="91">
        <f t="shared" si="48"/>
        <v>0</v>
      </c>
      <c r="N305" s="63">
        <f t="shared" si="52"/>
        <v>0</v>
      </c>
    </row>
    <row r="306" spans="1:14" ht="15.75" thickBot="1" x14ac:dyDescent="0.3">
      <c r="A306" s="13">
        <v>2004</v>
      </c>
      <c r="B306" s="72" t="str">
        <f>IF('Scope Of Work - Budget'!B312="x","x","")</f>
        <v/>
      </c>
      <c r="C306" s="9" t="str">
        <f>IF('Scope Of Work - Budget'!C312&gt;0, 'Scope Of Work - Budget'!C312,"")</f>
        <v>Painting/Stucco</v>
      </c>
      <c r="D306" s="12">
        <f>'Scope Of Work - Budget'!D312</f>
        <v>0</v>
      </c>
      <c r="E306" s="12"/>
      <c r="F306" s="12"/>
      <c r="G306" s="12"/>
      <c r="H306" s="12"/>
      <c r="I306" s="12"/>
      <c r="J306" s="12"/>
      <c r="K306" s="12"/>
      <c r="L306" s="92">
        <f t="shared" si="47"/>
        <v>0</v>
      </c>
      <c r="M306" s="91">
        <f t="shared" si="48"/>
        <v>0</v>
      </c>
      <c r="N306" s="63">
        <f t="shared" si="52"/>
        <v>0</v>
      </c>
    </row>
    <row r="307" spans="1:14" ht="15.75" thickBot="1" x14ac:dyDescent="0.3">
      <c r="A307" s="13">
        <v>2005</v>
      </c>
      <c r="B307" s="72" t="str">
        <f>IF('Scope Of Work - Budget'!B313="x","x","")</f>
        <v/>
      </c>
      <c r="C307" s="9" t="str">
        <f>IF('Scope Of Work - Budget'!C313&gt;0, 'Scope Of Work - Budget'!C313,"")</f>
        <v>Siding &amp; Trim</v>
      </c>
      <c r="D307" s="12">
        <f>'Scope Of Work - Budget'!D313</f>
        <v>0</v>
      </c>
      <c r="E307" s="12"/>
      <c r="F307" s="12"/>
      <c r="G307" s="12"/>
      <c r="H307" s="12"/>
      <c r="I307" s="12"/>
      <c r="J307" s="12"/>
      <c r="K307" s="12"/>
      <c r="L307" s="92">
        <f t="shared" si="47"/>
        <v>0</v>
      </c>
      <c r="M307" s="91">
        <f t="shared" si="48"/>
        <v>0</v>
      </c>
      <c r="N307" s="63">
        <f t="shared" si="52"/>
        <v>0</v>
      </c>
    </row>
    <row r="308" spans="1:14" ht="15.75" thickBot="1" x14ac:dyDescent="0.3">
      <c r="A308" s="13">
        <v>2006</v>
      </c>
      <c r="B308" s="72" t="str">
        <f>IF('Scope Of Work - Budget'!B314="x","x","")</f>
        <v/>
      </c>
      <c r="C308" s="9" t="str">
        <f>IF('Scope Of Work - Budget'!C314&gt;0, 'Scope Of Work - Budget'!C314,"")</f>
        <v>Decking/Porches</v>
      </c>
      <c r="D308" s="12">
        <f>'Scope Of Work - Budget'!D314</f>
        <v>0</v>
      </c>
      <c r="E308" s="12"/>
      <c r="F308" s="12"/>
      <c r="G308" s="12"/>
      <c r="H308" s="12"/>
      <c r="I308" s="12"/>
      <c r="J308" s="12"/>
      <c r="K308" s="12"/>
      <c r="L308" s="92">
        <f t="shared" si="47"/>
        <v>0</v>
      </c>
      <c r="M308" s="91">
        <f t="shared" si="48"/>
        <v>0</v>
      </c>
      <c r="N308" s="63">
        <f t="shared" si="52"/>
        <v>0</v>
      </c>
    </row>
    <row r="309" spans="1:14" ht="15.75" thickBot="1" x14ac:dyDescent="0.3">
      <c r="A309" s="13">
        <v>2007</v>
      </c>
      <c r="B309" s="72" t="str">
        <f>IF('Scope Of Work - Budget'!B315="x","x","")</f>
        <v/>
      </c>
      <c r="C309" s="9" t="str">
        <f>IF('Scope Of Work - Budget'!C315&gt;0, 'Scope Of Work - Budget'!C315,"")</f>
        <v>Landings/Stairways</v>
      </c>
      <c r="D309" s="12">
        <f>'Scope Of Work - Budget'!D315</f>
        <v>0</v>
      </c>
      <c r="E309" s="12"/>
      <c r="F309" s="12"/>
      <c r="G309" s="12"/>
      <c r="H309" s="12"/>
      <c r="I309" s="12"/>
      <c r="J309" s="12"/>
      <c r="K309" s="12"/>
      <c r="L309" s="92">
        <f t="shared" si="47"/>
        <v>0</v>
      </c>
      <c r="M309" s="91">
        <f t="shared" si="48"/>
        <v>0</v>
      </c>
      <c r="N309" s="63">
        <f t="shared" si="52"/>
        <v>0</v>
      </c>
    </row>
    <row r="310" spans="1:14" ht="15.75" thickBot="1" x14ac:dyDescent="0.3">
      <c r="A310" s="13">
        <v>2008</v>
      </c>
      <c r="B310" s="72" t="str">
        <f>IF('Scope Of Work - Budget'!B316="x","x","")</f>
        <v/>
      </c>
      <c r="C310" s="9" t="str">
        <f>IF('Scope Of Work - Budget'!C316&gt;0, 'Scope Of Work - Budget'!C316,"")</f>
        <v>Gutters/Downspouts</v>
      </c>
      <c r="D310" s="12">
        <f>'Scope Of Work - Budget'!D316</f>
        <v>0</v>
      </c>
      <c r="E310" s="12"/>
      <c r="F310" s="12"/>
      <c r="G310" s="12"/>
      <c r="H310" s="12"/>
      <c r="I310" s="12"/>
      <c r="J310" s="12"/>
      <c r="K310" s="12"/>
      <c r="L310" s="92">
        <f t="shared" si="47"/>
        <v>0</v>
      </c>
      <c r="M310" s="91">
        <f t="shared" si="48"/>
        <v>0</v>
      </c>
      <c r="N310" s="63">
        <f t="shared" si="52"/>
        <v>0</v>
      </c>
    </row>
    <row r="311" spans="1:14" ht="15.75" thickBot="1" x14ac:dyDescent="0.3">
      <c r="A311" s="13">
        <v>2009</v>
      </c>
      <c r="B311" s="72" t="str">
        <f>IF('Scope Of Work - Budget'!B317="x","x","")</f>
        <v/>
      </c>
      <c r="C311" s="9" t="str">
        <f>IF('Scope Of Work - Budget'!C317&gt;0, 'Scope Of Work - Budget'!C317,"")</f>
        <v>Entry Doors</v>
      </c>
      <c r="D311" s="12">
        <f>'Scope Of Work - Budget'!D317</f>
        <v>0</v>
      </c>
      <c r="E311" s="12"/>
      <c r="F311" s="12"/>
      <c r="G311" s="12"/>
      <c r="H311" s="12"/>
      <c r="I311" s="12"/>
      <c r="J311" s="12"/>
      <c r="K311" s="12"/>
      <c r="L311" s="92">
        <f t="shared" si="47"/>
        <v>0</v>
      </c>
      <c r="M311" s="91">
        <f t="shared" si="48"/>
        <v>0</v>
      </c>
      <c r="N311" s="63">
        <f t="shared" si="52"/>
        <v>0</v>
      </c>
    </row>
    <row r="312" spans="1:14" ht="15.75" thickBot="1" x14ac:dyDescent="0.3">
      <c r="A312" s="13">
        <v>2010</v>
      </c>
      <c r="B312" s="72" t="str">
        <f>IF('Scope Of Work - Budget'!B318="x","x","")</f>
        <v/>
      </c>
      <c r="C312" s="9" t="str">
        <f>IF('Scope Of Work - Budget'!C318&gt;0, 'Scope Of Work - Budget'!C318,"")</f>
        <v>Landscaping</v>
      </c>
      <c r="D312" s="12">
        <f>'Scope Of Work - Budget'!D318</f>
        <v>0</v>
      </c>
      <c r="E312" s="12"/>
      <c r="F312" s="12"/>
      <c r="G312" s="12"/>
      <c r="H312" s="12"/>
      <c r="I312" s="12"/>
      <c r="J312" s="12"/>
      <c r="K312" s="12"/>
      <c r="L312" s="92">
        <f t="shared" si="47"/>
        <v>0</v>
      </c>
      <c r="M312" s="91">
        <f t="shared" si="48"/>
        <v>0</v>
      </c>
      <c r="N312" s="63">
        <f t="shared" si="52"/>
        <v>0</v>
      </c>
    </row>
    <row r="313" spans="1:14" ht="15.75" thickBot="1" x14ac:dyDescent="0.3">
      <c r="A313" s="13">
        <v>2011</v>
      </c>
      <c r="B313" s="72" t="str">
        <f>IF('Scope Of Work - Budget'!B319="x","x","")</f>
        <v/>
      </c>
      <c r="C313" s="9" t="str">
        <f>IF('Scope Of Work - Budget'!C319&gt;0, 'Scope Of Work - Budget'!C319,"")</f>
        <v>Patio</v>
      </c>
      <c r="D313" s="12">
        <f>'Scope Of Work - Budget'!D319</f>
        <v>0</v>
      </c>
      <c r="E313" s="12"/>
      <c r="F313" s="12"/>
      <c r="G313" s="12"/>
      <c r="H313" s="12"/>
      <c r="I313" s="12"/>
      <c r="J313" s="12"/>
      <c r="K313" s="12"/>
      <c r="L313" s="92">
        <f t="shared" si="47"/>
        <v>0</v>
      </c>
      <c r="M313" s="91">
        <f t="shared" si="48"/>
        <v>0</v>
      </c>
      <c r="N313" s="63">
        <f t="shared" si="52"/>
        <v>0</v>
      </c>
    </row>
    <row r="314" spans="1:14" ht="15.75" thickBot="1" x14ac:dyDescent="0.3">
      <c r="A314" s="13">
        <v>2012</v>
      </c>
      <c r="B314" s="72" t="str">
        <f>IF('Scope Of Work - Budget'!B320="x","x","")</f>
        <v/>
      </c>
      <c r="C314" s="9" t="str">
        <f>IF('Scope Of Work - Budget'!C320&gt;0, 'Scope Of Work - Budget'!C320,"")</f>
        <v>Flatwork/Walks</v>
      </c>
      <c r="D314" s="12">
        <f>'Scope Of Work - Budget'!D320</f>
        <v>0</v>
      </c>
      <c r="E314" s="12"/>
      <c r="F314" s="12"/>
      <c r="G314" s="12"/>
      <c r="H314" s="12"/>
      <c r="I314" s="12"/>
      <c r="J314" s="12"/>
      <c r="K314" s="12"/>
      <c r="L314" s="92">
        <f t="shared" si="47"/>
        <v>0</v>
      </c>
      <c r="M314" s="91">
        <f t="shared" si="48"/>
        <v>0</v>
      </c>
      <c r="N314" s="63">
        <f t="shared" si="52"/>
        <v>0</v>
      </c>
    </row>
    <row r="315" spans="1:14" s="4" customFormat="1" ht="15.75" thickBot="1" x14ac:dyDescent="0.3">
      <c r="A315" s="13">
        <v>2013</v>
      </c>
      <c r="B315" s="72" t="str">
        <f>IF('Scope Of Work - Budget'!B321="x","x","")</f>
        <v/>
      </c>
      <c r="C315" s="9" t="str">
        <f>IF('Scope Of Work - Budget'!C321&gt;0, 'Scope Of Work - Budget'!C321,"")</f>
        <v>Driveway</v>
      </c>
      <c r="D315" s="12">
        <f>'Scope Of Work - Budget'!D321</f>
        <v>0</v>
      </c>
      <c r="E315" s="12"/>
      <c r="F315" s="12"/>
      <c r="G315" s="12"/>
      <c r="H315" s="12"/>
      <c r="I315" s="12"/>
      <c r="J315" s="12"/>
      <c r="K315" s="12"/>
      <c r="L315" s="92">
        <f t="shared" si="47"/>
        <v>0</v>
      </c>
      <c r="M315" s="91">
        <f t="shared" si="48"/>
        <v>0</v>
      </c>
      <c r="N315" s="63">
        <f t="shared" si="52"/>
        <v>0</v>
      </c>
    </row>
    <row r="316" spans="1:14" s="4" customFormat="1" ht="15.75" thickBot="1" x14ac:dyDescent="0.3">
      <c r="A316" s="13">
        <v>2014</v>
      </c>
      <c r="B316" s="72" t="str">
        <f>IF('Scope Of Work - Budget'!B322="x","x","")</f>
        <v/>
      </c>
      <c r="C316" s="9" t="str">
        <f>IF('Scope Of Work - Budget'!C322&gt;0, 'Scope Of Work - Budget'!C322,"")</f>
        <v>Pool/Spa</v>
      </c>
      <c r="D316" s="12">
        <f>'Scope Of Work - Budget'!D322</f>
        <v>0</v>
      </c>
      <c r="E316" s="12"/>
      <c r="F316" s="12"/>
      <c r="G316" s="12"/>
      <c r="H316" s="12"/>
      <c r="I316" s="12"/>
      <c r="J316" s="12"/>
      <c r="K316" s="12"/>
      <c r="L316" s="92">
        <f t="shared" si="47"/>
        <v>0</v>
      </c>
      <c r="M316" s="91">
        <f t="shared" si="48"/>
        <v>0</v>
      </c>
      <c r="N316" s="63">
        <f t="shared" si="52"/>
        <v>0</v>
      </c>
    </row>
    <row r="317" spans="1:14" s="4" customFormat="1" ht="15.75" thickBot="1" x14ac:dyDescent="0.3">
      <c r="A317" s="13">
        <v>2015</v>
      </c>
      <c r="B317" s="72" t="str">
        <f>IF('Scope Of Work - Budget'!B323="x","x","")</f>
        <v/>
      </c>
      <c r="C317" s="9" t="str">
        <f>IF('Scope Of Work - Budget'!C323&gt;0, 'Scope Of Work - Budget'!C323,"")</f>
        <v>Trash Enclosure</v>
      </c>
      <c r="D317" s="12">
        <f>'Scope Of Work - Budget'!D323</f>
        <v>0</v>
      </c>
      <c r="E317" s="12"/>
      <c r="F317" s="12"/>
      <c r="G317" s="12"/>
      <c r="H317" s="12"/>
      <c r="I317" s="12"/>
      <c r="J317" s="12"/>
      <c r="K317" s="12"/>
      <c r="L317" s="92">
        <f t="shared" si="47"/>
        <v>0</v>
      </c>
      <c r="M317" s="91">
        <f t="shared" si="48"/>
        <v>0</v>
      </c>
      <c r="N317" s="63">
        <f t="shared" si="52"/>
        <v>0</v>
      </c>
    </row>
    <row r="318" spans="1:14" ht="15.75" thickBot="1" x14ac:dyDescent="0.3">
      <c r="A318" s="13">
        <v>2016</v>
      </c>
      <c r="B318" s="72" t="str">
        <f>IF('Scope Of Work - Budget'!B324="x","x","")</f>
        <v/>
      </c>
      <c r="C318" s="9" t="str">
        <f>IF('Scope Of Work - Budget'!C324&gt;0, 'Scope Of Work - Budget'!C324,"")</f>
        <v>Mail Box</v>
      </c>
      <c r="D318" s="12">
        <f>'Scope Of Work - Budget'!D324</f>
        <v>0</v>
      </c>
      <c r="E318" s="12"/>
      <c r="F318" s="12"/>
      <c r="G318" s="12"/>
      <c r="H318" s="12"/>
      <c r="I318" s="12"/>
      <c r="J318" s="12"/>
      <c r="K318" s="12"/>
      <c r="L318" s="92">
        <f t="shared" si="47"/>
        <v>0</v>
      </c>
      <c r="M318" s="91">
        <f t="shared" si="48"/>
        <v>0</v>
      </c>
      <c r="N318" s="63">
        <f t="shared" si="52"/>
        <v>0</v>
      </c>
    </row>
    <row r="319" spans="1:14" s="4" customFormat="1" ht="15.75" thickBot="1" x14ac:dyDescent="0.3">
      <c r="A319" s="13">
        <v>2017</v>
      </c>
      <c r="B319" s="72" t="str">
        <f>IF('Scope Of Work - Budget'!B325="x","x","")</f>
        <v/>
      </c>
      <c r="C319" s="9" t="str">
        <f>IF('Scope Of Work - Budget'!C325&gt;0, 'Scope Of Work - Budget'!C325,"")</f>
        <v>Clean Up</v>
      </c>
      <c r="D319" s="12">
        <f>'Scope Of Work - Budget'!D325</f>
        <v>0</v>
      </c>
      <c r="E319" s="12"/>
      <c r="F319" s="12"/>
      <c r="G319" s="12"/>
      <c r="H319" s="12"/>
      <c r="I319" s="12"/>
      <c r="J319" s="12"/>
      <c r="K319" s="12"/>
      <c r="L319" s="92">
        <f t="shared" si="47"/>
        <v>0</v>
      </c>
      <c r="M319" s="91">
        <f t="shared" si="48"/>
        <v>0</v>
      </c>
      <c r="N319" s="63">
        <f t="shared" si="52"/>
        <v>0</v>
      </c>
    </row>
    <row r="320" spans="1:14" s="4" customFormat="1" ht="15.75" thickBot="1" x14ac:dyDescent="0.3">
      <c r="A320" s="13">
        <v>2018</v>
      </c>
      <c r="B320" s="72" t="str">
        <f>IF('Scope Of Work - Budget'!B326="x","x","")</f>
        <v/>
      </c>
      <c r="C320" s="9" t="str">
        <f>IF('Scope Of Work - Budget'!C326&gt;0, 'Scope Of Work - Budget'!C326,"")</f>
        <v/>
      </c>
      <c r="D320" s="12">
        <f>'Scope Of Work - Budget'!D326</f>
        <v>0</v>
      </c>
      <c r="E320" s="12"/>
      <c r="F320" s="12"/>
      <c r="G320" s="12"/>
      <c r="H320" s="12"/>
      <c r="I320" s="12"/>
      <c r="J320" s="12"/>
      <c r="K320" s="12"/>
      <c r="L320" s="92">
        <f t="shared" si="47"/>
        <v>0</v>
      </c>
      <c r="M320" s="91">
        <f t="shared" si="48"/>
        <v>0</v>
      </c>
      <c r="N320" s="63">
        <f t="shared" si="52"/>
        <v>0</v>
      </c>
    </row>
    <row r="321" spans="1:14" s="4" customFormat="1" ht="15.75" thickBot="1" x14ac:dyDescent="0.3">
      <c r="A321" s="13">
        <v>2019</v>
      </c>
      <c r="B321" s="72" t="str">
        <f>IF('Scope Of Work - Budget'!B327="x","x","")</f>
        <v/>
      </c>
      <c r="C321" s="9" t="str">
        <f>IF('Scope Of Work - Budget'!C327&gt;0, 'Scope Of Work - Budget'!C327,"")</f>
        <v/>
      </c>
      <c r="D321" s="12">
        <f>'Scope Of Work - Budget'!D327</f>
        <v>0</v>
      </c>
      <c r="E321" s="12"/>
      <c r="F321" s="12"/>
      <c r="G321" s="12"/>
      <c r="H321" s="12"/>
      <c r="I321" s="12"/>
      <c r="J321" s="12"/>
      <c r="K321" s="12"/>
      <c r="L321" s="92">
        <f t="shared" si="47"/>
        <v>0</v>
      </c>
      <c r="M321" s="91">
        <f t="shared" si="48"/>
        <v>0</v>
      </c>
      <c r="N321" s="63">
        <f t="shared" si="52"/>
        <v>0</v>
      </c>
    </row>
    <row r="322" spans="1:14" s="4" customFormat="1" ht="15.75" thickBot="1" x14ac:dyDescent="0.3">
      <c r="A322" s="98">
        <v>2020</v>
      </c>
      <c r="B322" s="97" t="str">
        <f>IF('Scope Of Work - Budget'!B328="x","x","")</f>
        <v/>
      </c>
      <c r="C322" s="9" t="str">
        <f>IF('Scope Of Work - Budget'!C328&gt;0, 'Scope Of Work - Budget'!C328,"")</f>
        <v/>
      </c>
      <c r="D322" s="12">
        <f>'Scope Of Work - Budget'!D328</f>
        <v>0</v>
      </c>
      <c r="E322" s="12"/>
      <c r="F322" s="12"/>
      <c r="G322" s="12"/>
      <c r="H322" s="12"/>
      <c r="I322" s="12"/>
      <c r="J322" s="12"/>
      <c r="K322" s="12"/>
      <c r="L322" s="92">
        <f t="shared" si="47"/>
        <v>0</v>
      </c>
      <c r="M322" s="91">
        <f t="shared" si="48"/>
        <v>0</v>
      </c>
      <c r="N322" s="63">
        <f t="shared" si="52"/>
        <v>0</v>
      </c>
    </row>
    <row r="323" spans="1:14" s="11" customFormat="1" ht="15.6" customHeight="1" thickBot="1" x14ac:dyDescent="0.25">
      <c r="A323" s="71"/>
      <c r="B323" s="16" t="str">
        <f>IF('Scope Of Work - Budget'!B308="x","x","")</f>
        <v/>
      </c>
      <c r="C323" s="69" t="s">
        <v>19</v>
      </c>
      <c r="D323" s="67">
        <f>SUM(D303:D322)</f>
        <v>0</v>
      </c>
      <c r="E323" s="67">
        <f t="shared" ref="E323:M323" si="53">SUM(E303:E322)</f>
        <v>0</v>
      </c>
      <c r="F323" s="67">
        <f t="shared" si="53"/>
        <v>0</v>
      </c>
      <c r="G323" s="67">
        <f t="shared" si="53"/>
        <v>0</v>
      </c>
      <c r="H323" s="67">
        <f t="shared" si="53"/>
        <v>0</v>
      </c>
      <c r="I323" s="67">
        <f t="shared" si="53"/>
        <v>0</v>
      </c>
      <c r="J323" s="67">
        <f t="shared" si="53"/>
        <v>0</v>
      </c>
      <c r="K323" s="67">
        <f t="shared" si="53"/>
        <v>0</v>
      </c>
      <c r="L323" s="67">
        <f t="shared" si="53"/>
        <v>0</v>
      </c>
      <c r="M323" s="58">
        <f t="shared" si="53"/>
        <v>0</v>
      </c>
      <c r="N323" s="70">
        <f>IF(M323=0,0,M323/D323)</f>
        <v>0</v>
      </c>
    </row>
    <row r="324" spans="1:14" s="11" customFormat="1" ht="15.6" customHeight="1" thickBot="1" x14ac:dyDescent="0.3">
      <c r="A324" s="15">
        <v>2100</v>
      </c>
      <c r="B324" s="16" t="str">
        <f>IF('Scope Of Work - Budget'!B330="x","x","")</f>
        <v/>
      </c>
      <c r="C324" s="17" t="s">
        <v>113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64"/>
    </row>
    <row r="325" spans="1:14" ht="15.75" thickBot="1" x14ac:dyDescent="0.3">
      <c r="A325" s="13">
        <v>2101</v>
      </c>
      <c r="B325" s="72" t="str">
        <f>IF('Scope Of Work - Budget'!B331="x","x","")</f>
        <v/>
      </c>
      <c r="C325" s="9" t="str">
        <f>IF('Scope Of Work - Budget'!C331&gt;0, 'Scope Of Work - Budget'!C331,"")</f>
        <v/>
      </c>
      <c r="D325" s="12">
        <f>'Scope Of Work - Budget'!D331</f>
        <v>0</v>
      </c>
      <c r="E325" s="12"/>
      <c r="F325" s="12"/>
      <c r="G325" s="12"/>
      <c r="H325" s="12"/>
      <c r="I325" s="12"/>
      <c r="J325" s="12"/>
      <c r="K325" s="12"/>
      <c r="L325" s="92">
        <f t="shared" si="47"/>
        <v>0</v>
      </c>
      <c r="M325" s="91">
        <f t="shared" si="48"/>
        <v>0</v>
      </c>
      <c r="N325" s="63">
        <f>IF(M325=0,0,M325/D325)</f>
        <v>0</v>
      </c>
    </row>
    <row r="326" spans="1:14" ht="15.75" thickBot="1" x14ac:dyDescent="0.3">
      <c r="A326" s="13">
        <v>2102</v>
      </c>
      <c r="B326" s="72" t="str">
        <f>IF('Scope Of Work - Budget'!B332="x","x","")</f>
        <v/>
      </c>
      <c r="C326" s="9" t="str">
        <f>IF('Scope Of Work - Budget'!C332&gt;0, 'Scope Of Work - Budget'!C332,"")</f>
        <v/>
      </c>
      <c r="D326" s="12">
        <f>'Scope Of Work - Budget'!D332</f>
        <v>0</v>
      </c>
      <c r="E326" s="12"/>
      <c r="F326" s="12"/>
      <c r="G326" s="12"/>
      <c r="H326" s="12"/>
      <c r="I326" s="12"/>
      <c r="J326" s="12"/>
      <c r="K326" s="12"/>
      <c r="L326" s="92">
        <f t="shared" si="47"/>
        <v>0</v>
      </c>
      <c r="M326" s="91">
        <f t="shared" si="48"/>
        <v>0</v>
      </c>
      <c r="N326" s="63">
        <f t="shared" ref="N326:N344" si="54">IF(M326=0,0,M326/D326)</f>
        <v>0</v>
      </c>
    </row>
    <row r="327" spans="1:14" ht="15.75" thickBot="1" x14ac:dyDescent="0.3">
      <c r="A327" s="13">
        <v>2103</v>
      </c>
      <c r="B327" s="72" t="str">
        <f>IF('Scope Of Work - Budget'!B333="x","x","")</f>
        <v/>
      </c>
      <c r="C327" s="9" t="str">
        <f>IF('Scope Of Work - Budget'!C333&gt;0, 'Scope Of Work - Budget'!C333,"")</f>
        <v/>
      </c>
      <c r="D327" s="12">
        <f>'Scope Of Work - Budget'!D333</f>
        <v>0</v>
      </c>
      <c r="E327" s="12"/>
      <c r="F327" s="12"/>
      <c r="G327" s="12"/>
      <c r="H327" s="12"/>
      <c r="I327" s="12"/>
      <c r="J327" s="12"/>
      <c r="K327" s="12"/>
      <c r="L327" s="92">
        <f t="shared" si="47"/>
        <v>0</v>
      </c>
      <c r="M327" s="91">
        <f t="shared" si="48"/>
        <v>0</v>
      </c>
      <c r="N327" s="63">
        <f t="shared" si="54"/>
        <v>0</v>
      </c>
    </row>
    <row r="328" spans="1:14" ht="15.75" thickBot="1" x14ac:dyDescent="0.3">
      <c r="A328" s="13">
        <v>2104</v>
      </c>
      <c r="B328" s="72" t="str">
        <f>IF('Scope Of Work - Budget'!B334="x","x","")</f>
        <v/>
      </c>
      <c r="C328" s="9" t="str">
        <f>IF('Scope Of Work - Budget'!C334&gt;0, 'Scope Of Work - Budget'!C334,"")</f>
        <v/>
      </c>
      <c r="D328" s="12">
        <f>'Scope Of Work - Budget'!D334</f>
        <v>0</v>
      </c>
      <c r="E328" s="12"/>
      <c r="F328" s="12"/>
      <c r="G328" s="12"/>
      <c r="H328" s="12"/>
      <c r="I328" s="12"/>
      <c r="J328" s="12"/>
      <c r="K328" s="12"/>
      <c r="L328" s="92">
        <f t="shared" si="47"/>
        <v>0</v>
      </c>
      <c r="M328" s="91">
        <f t="shared" si="48"/>
        <v>0</v>
      </c>
      <c r="N328" s="63">
        <f t="shared" si="54"/>
        <v>0</v>
      </c>
    </row>
    <row r="329" spans="1:14" ht="15.75" thickBot="1" x14ac:dyDescent="0.3">
      <c r="A329" s="13">
        <v>2105</v>
      </c>
      <c r="B329" s="72" t="str">
        <f>IF('Scope Of Work - Budget'!B335="x","x","")</f>
        <v/>
      </c>
      <c r="C329" s="9" t="str">
        <f>IF('Scope Of Work - Budget'!C335&gt;0, 'Scope Of Work - Budget'!C335,"")</f>
        <v/>
      </c>
      <c r="D329" s="12">
        <f>'Scope Of Work - Budget'!D335</f>
        <v>0</v>
      </c>
      <c r="E329" s="12"/>
      <c r="F329" s="12"/>
      <c r="G329" s="12"/>
      <c r="H329" s="12"/>
      <c r="I329" s="12"/>
      <c r="J329" s="12"/>
      <c r="K329" s="12"/>
      <c r="L329" s="92">
        <f t="shared" si="47"/>
        <v>0</v>
      </c>
      <c r="M329" s="91">
        <f t="shared" si="48"/>
        <v>0</v>
      </c>
      <c r="N329" s="63">
        <f t="shared" si="54"/>
        <v>0</v>
      </c>
    </row>
    <row r="330" spans="1:14" ht="15.75" thickBot="1" x14ac:dyDescent="0.3">
      <c r="A330" s="13">
        <v>2106</v>
      </c>
      <c r="B330" s="72" t="str">
        <f>IF('Scope Of Work - Budget'!B336="x","x","")</f>
        <v/>
      </c>
      <c r="C330" s="9" t="str">
        <f>IF('Scope Of Work - Budget'!C336&gt;0, 'Scope Of Work - Budget'!C336,"")</f>
        <v/>
      </c>
      <c r="D330" s="12">
        <f>'Scope Of Work - Budget'!D336</f>
        <v>0</v>
      </c>
      <c r="E330" s="12"/>
      <c r="F330" s="12"/>
      <c r="G330" s="12"/>
      <c r="H330" s="12"/>
      <c r="I330" s="12"/>
      <c r="J330" s="12"/>
      <c r="K330" s="12"/>
      <c r="L330" s="92">
        <f t="shared" si="47"/>
        <v>0</v>
      </c>
      <c r="M330" s="91">
        <f t="shared" si="48"/>
        <v>0</v>
      </c>
      <c r="N330" s="63">
        <f t="shared" si="54"/>
        <v>0</v>
      </c>
    </row>
    <row r="331" spans="1:14" ht="15.75" thickBot="1" x14ac:dyDescent="0.3">
      <c r="A331" s="13">
        <v>2107</v>
      </c>
      <c r="B331" s="72" t="str">
        <f>IF('Scope Of Work - Budget'!B337="x","x","")</f>
        <v/>
      </c>
      <c r="C331" s="9" t="str">
        <f>IF('Scope Of Work - Budget'!C337&gt;0, 'Scope Of Work - Budget'!C337,"")</f>
        <v/>
      </c>
      <c r="D331" s="12">
        <f>'Scope Of Work - Budget'!D337</f>
        <v>0</v>
      </c>
      <c r="E331" s="12"/>
      <c r="F331" s="12"/>
      <c r="G331" s="12"/>
      <c r="H331" s="12"/>
      <c r="I331" s="12"/>
      <c r="J331" s="12"/>
      <c r="K331" s="12"/>
      <c r="L331" s="92">
        <f t="shared" si="47"/>
        <v>0</v>
      </c>
      <c r="M331" s="91">
        <f t="shared" si="48"/>
        <v>0</v>
      </c>
      <c r="N331" s="63">
        <f t="shared" si="54"/>
        <v>0</v>
      </c>
    </row>
    <row r="332" spans="1:14" ht="15.75" thickBot="1" x14ac:dyDescent="0.3">
      <c r="A332" s="13">
        <v>2108</v>
      </c>
      <c r="B332" s="72" t="str">
        <f>IF('Scope Of Work - Budget'!B338="x","x","")</f>
        <v/>
      </c>
      <c r="C332" s="9" t="str">
        <f>IF('Scope Of Work - Budget'!C338&gt;0, 'Scope Of Work - Budget'!C338,"")</f>
        <v/>
      </c>
      <c r="D332" s="12">
        <f>'Scope Of Work - Budget'!D338</f>
        <v>0</v>
      </c>
      <c r="E332" s="12"/>
      <c r="F332" s="12"/>
      <c r="G332" s="12"/>
      <c r="H332" s="12"/>
      <c r="I332" s="12"/>
      <c r="J332" s="12"/>
      <c r="K332" s="12"/>
      <c r="L332" s="92">
        <f t="shared" si="47"/>
        <v>0</v>
      </c>
      <c r="M332" s="91">
        <f t="shared" si="48"/>
        <v>0</v>
      </c>
      <c r="N332" s="63">
        <f t="shared" si="54"/>
        <v>0</v>
      </c>
    </row>
    <row r="333" spans="1:14" ht="15.75" thickBot="1" x14ac:dyDescent="0.3">
      <c r="A333" s="13">
        <v>2109</v>
      </c>
      <c r="B333" s="72" t="str">
        <f>IF('Scope Of Work - Budget'!B339="x","x","")</f>
        <v/>
      </c>
      <c r="C333" s="9" t="str">
        <f>IF('Scope Of Work - Budget'!C339&gt;0, 'Scope Of Work - Budget'!C339,"")</f>
        <v/>
      </c>
      <c r="D333" s="12">
        <f>'Scope Of Work - Budget'!D339</f>
        <v>0</v>
      </c>
      <c r="E333" s="12"/>
      <c r="F333" s="12"/>
      <c r="G333" s="12"/>
      <c r="H333" s="12"/>
      <c r="I333" s="12"/>
      <c r="J333" s="12"/>
      <c r="K333" s="12"/>
      <c r="L333" s="92">
        <f t="shared" si="47"/>
        <v>0</v>
      </c>
      <c r="M333" s="91">
        <f t="shared" si="48"/>
        <v>0</v>
      </c>
      <c r="N333" s="63">
        <f t="shared" si="54"/>
        <v>0</v>
      </c>
    </row>
    <row r="334" spans="1:14" ht="15.75" thickBot="1" x14ac:dyDescent="0.3">
      <c r="A334" s="13">
        <v>2110</v>
      </c>
      <c r="B334" s="72" t="str">
        <f>IF('Scope Of Work - Budget'!B340="x","x","")</f>
        <v/>
      </c>
      <c r="C334" s="9" t="str">
        <f>IF('Scope Of Work - Budget'!C340&gt;0, 'Scope Of Work - Budget'!C340,"")</f>
        <v/>
      </c>
      <c r="D334" s="12">
        <f>'Scope Of Work - Budget'!D340</f>
        <v>0</v>
      </c>
      <c r="E334" s="12"/>
      <c r="F334" s="12"/>
      <c r="G334" s="12"/>
      <c r="H334" s="12"/>
      <c r="I334" s="12"/>
      <c r="J334" s="12"/>
      <c r="K334" s="12"/>
      <c r="L334" s="92">
        <f t="shared" si="47"/>
        <v>0</v>
      </c>
      <c r="M334" s="91">
        <f t="shared" si="48"/>
        <v>0</v>
      </c>
      <c r="N334" s="63">
        <f t="shared" si="54"/>
        <v>0</v>
      </c>
    </row>
    <row r="335" spans="1:14" ht="15.75" thickBot="1" x14ac:dyDescent="0.3">
      <c r="A335" s="13">
        <v>2111</v>
      </c>
      <c r="B335" s="72" t="str">
        <f>IF('Scope Of Work - Budget'!B341="x","x","")</f>
        <v/>
      </c>
      <c r="C335" s="9" t="str">
        <f>IF('Scope Of Work - Budget'!C341&gt;0, 'Scope Of Work - Budget'!C341,"")</f>
        <v/>
      </c>
      <c r="D335" s="12">
        <f>'Scope Of Work - Budget'!D341</f>
        <v>0</v>
      </c>
      <c r="E335" s="12"/>
      <c r="F335" s="12"/>
      <c r="G335" s="12"/>
      <c r="H335" s="12"/>
      <c r="I335" s="12"/>
      <c r="J335" s="12"/>
      <c r="K335" s="12"/>
      <c r="L335" s="92">
        <f t="shared" si="47"/>
        <v>0</v>
      </c>
      <c r="M335" s="91">
        <f t="shared" si="48"/>
        <v>0</v>
      </c>
      <c r="N335" s="63">
        <f t="shared" si="54"/>
        <v>0</v>
      </c>
    </row>
    <row r="336" spans="1:14" ht="15.75" thickBot="1" x14ac:dyDescent="0.3">
      <c r="A336" s="13">
        <v>2112</v>
      </c>
      <c r="B336" s="72" t="str">
        <f>IF('Scope Of Work - Budget'!B342="x","x","")</f>
        <v/>
      </c>
      <c r="C336" s="9" t="str">
        <f>IF('Scope Of Work - Budget'!C342&gt;0, 'Scope Of Work - Budget'!C342,"")</f>
        <v/>
      </c>
      <c r="D336" s="12">
        <f>'Scope Of Work - Budget'!D342</f>
        <v>0</v>
      </c>
      <c r="E336" s="12"/>
      <c r="F336" s="12"/>
      <c r="G336" s="12"/>
      <c r="H336" s="12"/>
      <c r="I336" s="12"/>
      <c r="J336" s="12"/>
      <c r="K336" s="12"/>
      <c r="L336" s="92">
        <f t="shared" ref="L336:L344" si="55">SUM(E336:K336)</f>
        <v>0</v>
      </c>
      <c r="M336" s="91">
        <f t="shared" ref="M336:M344" si="56">+D336-L336</f>
        <v>0</v>
      </c>
      <c r="N336" s="63">
        <f t="shared" si="54"/>
        <v>0</v>
      </c>
    </row>
    <row r="337" spans="1:14" s="4" customFormat="1" ht="15.75" thickBot="1" x14ac:dyDescent="0.3">
      <c r="A337" s="13">
        <v>2113</v>
      </c>
      <c r="B337" s="72" t="str">
        <f>IF('Scope Of Work - Budget'!B343="x","x","")</f>
        <v/>
      </c>
      <c r="C337" s="9" t="str">
        <f>IF('Scope Of Work - Budget'!C343&gt;0, 'Scope Of Work - Budget'!C343,"")</f>
        <v/>
      </c>
      <c r="D337" s="12">
        <f>'Scope Of Work - Budget'!D343</f>
        <v>0</v>
      </c>
      <c r="E337" s="12"/>
      <c r="F337" s="12"/>
      <c r="G337" s="12"/>
      <c r="H337" s="12"/>
      <c r="I337" s="12"/>
      <c r="J337" s="12"/>
      <c r="K337" s="12"/>
      <c r="L337" s="92">
        <f t="shared" si="55"/>
        <v>0</v>
      </c>
      <c r="M337" s="91">
        <f t="shared" si="56"/>
        <v>0</v>
      </c>
      <c r="N337" s="63">
        <f t="shared" si="54"/>
        <v>0</v>
      </c>
    </row>
    <row r="338" spans="1:14" s="4" customFormat="1" ht="15.75" thickBot="1" x14ac:dyDescent="0.3">
      <c r="A338" s="13">
        <v>2114</v>
      </c>
      <c r="B338" s="72" t="str">
        <f>IF('Scope Of Work - Budget'!B344="x","x","")</f>
        <v/>
      </c>
      <c r="C338" s="9" t="str">
        <f>IF('Scope Of Work - Budget'!C344&gt;0, 'Scope Of Work - Budget'!C344,"")</f>
        <v/>
      </c>
      <c r="D338" s="12">
        <f>'Scope Of Work - Budget'!D344</f>
        <v>0</v>
      </c>
      <c r="E338" s="12"/>
      <c r="F338" s="12"/>
      <c r="G338" s="12"/>
      <c r="H338" s="12"/>
      <c r="I338" s="12"/>
      <c r="J338" s="12"/>
      <c r="K338" s="12"/>
      <c r="L338" s="92">
        <f t="shared" si="55"/>
        <v>0</v>
      </c>
      <c r="M338" s="91">
        <f t="shared" si="56"/>
        <v>0</v>
      </c>
      <c r="N338" s="63">
        <f t="shared" si="54"/>
        <v>0</v>
      </c>
    </row>
    <row r="339" spans="1:14" s="4" customFormat="1" ht="15.75" thickBot="1" x14ac:dyDescent="0.3">
      <c r="A339" s="13">
        <v>2115</v>
      </c>
      <c r="B339" s="72" t="str">
        <f>IF('Scope Of Work - Budget'!B345="x","x","")</f>
        <v/>
      </c>
      <c r="C339" s="9" t="str">
        <f>IF('Scope Of Work - Budget'!C345&gt;0, 'Scope Of Work - Budget'!C345,"")</f>
        <v/>
      </c>
      <c r="D339" s="12">
        <f>'Scope Of Work - Budget'!D345</f>
        <v>0</v>
      </c>
      <c r="E339" s="12"/>
      <c r="F339" s="12"/>
      <c r="G339" s="12"/>
      <c r="H339" s="12"/>
      <c r="I339" s="12"/>
      <c r="J339" s="12"/>
      <c r="K339" s="12"/>
      <c r="L339" s="92">
        <f t="shared" si="55"/>
        <v>0</v>
      </c>
      <c r="M339" s="91">
        <f t="shared" si="56"/>
        <v>0</v>
      </c>
      <c r="N339" s="63">
        <f t="shared" si="54"/>
        <v>0</v>
      </c>
    </row>
    <row r="340" spans="1:14" ht="15.75" thickBot="1" x14ac:dyDescent="0.3">
      <c r="A340" s="13">
        <v>2116</v>
      </c>
      <c r="B340" s="72" t="str">
        <f>IF('Scope Of Work - Budget'!B346="x","x","")</f>
        <v/>
      </c>
      <c r="C340" s="9" t="str">
        <f>IF('Scope Of Work - Budget'!C346&gt;0, 'Scope Of Work - Budget'!C346,"")</f>
        <v/>
      </c>
      <c r="D340" s="12">
        <f>'Scope Of Work - Budget'!D346</f>
        <v>0</v>
      </c>
      <c r="E340" s="12"/>
      <c r="F340" s="12"/>
      <c r="G340" s="12"/>
      <c r="H340" s="12"/>
      <c r="I340" s="12"/>
      <c r="J340" s="12"/>
      <c r="K340" s="12"/>
      <c r="L340" s="92">
        <f t="shared" si="55"/>
        <v>0</v>
      </c>
      <c r="M340" s="91">
        <f t="shared" si="56"/>
        <v>0</v>
      </c>
      <c r="N340" s="63">
        <f t="shared" si="54"/>
        <v>0</v>
      </c>
    </row>
    <row r="341" spans="1:14" s="4" customFormat="1" ht="15.75" thickBot="1" x14ac:dyDescent="0.3">
      <c r="A341" s="13">
        <v>2117</v>
      </c>
      <c r="B341" s="72" t="str">
        <f>IF('Scope Of Work - Budget'!B347="x","x","")</f>
        <v/>
      </c>
      <c r="C341" s="9" t="str">
        <f>IF('Scope Of Work - Budget'!C347&gt;0, 'Scope Of Work - Budget'!C347,"")</f>
        <v/>
      </c>
      <c r="D341" s="12">
        <f>'Scope Of Work - Budget'!D347</f>
        <v>0</v>
      </c>
      <c r="E341" s="12"/>
      <c r="F341" s="12"/>
      <c r="G341" s="12"/>
      <c r="H341" s="12"/>
      <c r="I341" s="12"/>
      <c r="J341" s="12"/>
      <c r="K341" s="12"/>
      <c r="L341" s="92">
        <f t="shared" si="55"/>
        <v>0</v>
      </c>
      <c r="M341" s="91">
        <f t="shared" si="56"/>
        <v>0</v>
      </c>
      <c r="N341" s="63">
        <f t="shared" si="54"/>
        <v>0</v>
      </c>
    </row>
    <row r="342" spans="1:14" s="4" customFormat="1" ht="15.75" thickBot="1" x14ac:dyDescent="0.3">
      <c r="A342" s="13">
        <v>2118</v>
      </c>
      <c r="B342" s="72" t="str">
        <f>IF('Scope Of Work - Budget'!B348="x","x","")</f>
        <v/>
      </c>
      <c r="C342" s="9" t="str">
        <f>IF('Scope Of Work - Budget'!C348&gt;0, 'Scope Of Work - Budget'!C348,"")</f>
        <v/>
      </c>
      <c r="D342" s="12">
        <f>'Scope Of Work - Budget'!D348</f>
        <v>0</v>
      </c>
      <c r="E342" s="12"/>
      <c r="F342" s="12"/>
      <c r="G342" s="12"/>
      <c r="H342" s="12"/>
      <c r="I342" s="12"/>
      <c r="J342" s="12"/>
      <c r="K342" s="12"/>
      <c r="L342" s="92">
        <f t="shared" si="55"/>
        <v>0</v>
      </c>
      <c r="M342" s="91">
        <f t="shared" si="56"/>
        <v>0</v>
      </c>
      <c r="N342" s="63">
        <f t="shared" si="54"/>
        <v>0</v>
      </c>
    </row>
    <row r="343" spans="1:14" s="4" customFormat="1" ht="15.75" thickBot="1" x14ac:dyDescent="0.3">
      <c r="A343" s="13">
        <v>2119</v>
      </c>
      <c r="B343" s="72" t="str">
        <f>IF('Scope Of Work - Budget'!B349="x","x","")</f>
        <v/>
      </c>
      <c r="C343" s="9" t="str">
        <f>IF('Scope Of Work - Budget'!C349&gt;0, 'Scope Of Work - Budget'!C349,"")</f>
        <v/>
      </c>
      <c r="D343" s="12">
        <f>'Scope Of Work - Budget'!D349</f>
        <v>0</v>
      </c>
      <c r="E343" s="12"/>
      <c r="F343" s="12"/>
      <c r="G343" s="12"/>
      <c r="H343" s="12"/>
      <c r="I343" s="12"/>
      <c r="J343" s="12"/>
      <c r="K343" s="12"/>
      <c r="L343" s="92">
        <f t="shared" si="55"/>
        <v>0</v>
      </c>
      <c r="M343" s="91">
        <f t="shared" si="56"/>
        <v>0</v>
      </c>
      <c r="N343" s="63">
        <f t="shared" si="54"/>
        <v>0</v>
      </c>
    </row>
    <row r="344" spans="1:14" s="4" customFormat="1" ht="15.75" thickBot="1" x14ac:dyDescent="0.3">
      <c r="A344" s="13">
        <v>2120</v>
      </c>
      <c r="B344" s="97" t="str">
        <f>IF('Scope Of Work - Budget'!B350="x","x","")</f>
        <v/>
      </c>
      <c r="C344" s="9" t="str">
        <f>IF('Scope Of Work - Budget'!C350&gt;0, 'Scope Of Work - Budget'!C350,"")</f>
        <v/>
      </c>
      <c r="D344" s="12">
        <f>'Scope Of Work - Budget'!D350</f>
        <v>0</v>
      </c>
      <c r="E344" s="12"/>
      <c r="F344" s="12"/>
      <c r="G344" s="12"/>
      <c r="H344" s="12"/>
      <c r="I344" s="12"/>
      <c r="J344" s="12"/>
      <c r="K344" s="12"/>
      <c r="L344" s="92">
        <f t="shared" si="55"/>
        <v>0</v>
      </c>
      <c r="M344" s="91">
        <f t="shared" si="56"/>
        <v>0</v>
      </c>
      <c r="N344" s="63">
        <f t="shared" si="54"/>
        <v>0</v>
      </c>
    </row>
    <row r="345" spans="1:14" s="11" customFormat="1" ht="15.6" customHeight="1" thickBot="1" x14ac:dyDescent="0.25">
      <c r="A345" s="71"/>
      <c r="B345" s="16" t="str">
        <f>IF('Scope Of Work - Budget'!B330="x","x","")</f>
        <v/>
      </c>
      <c r="C345" s="69" t="s">
        <v>19</v>
      </c>
      <c r="D345" s="67">
        <f>SUM(D325:D344)</f>
        <v>0</v>
      </c>
      <c r="E345" s="67">
        <f t="shared" ref="E345:M345" si="57">SUM(E325:E344)</f>
        <v>0</v>
      </c>
      <c r="F345" s="67">
        <f t="shared" si="57"/>
        <v>0</v>
      </c>
      <c r="G345" s="67">
        <f t="shared" si="57"/>
        <v>0</v>
      </c>
      <c r="H345" s="67">
        <f t="shared" si="57"/>
        <v>0</v>
      </c>
      <c r="I345" s="67">
        <f t="shared" si="57"/>
        <v>0</v>
      </c>
      <c r="J345" s="67">
        <f t="shared" si="57"/>
        <v>0</v>
      </c>
      <c r="K345" s="67">
        <f t="shared" si="57"/>
        <v>0</v>
      </c>
      <c r="L345" s="67">
        <f t="shared" si="57"/>
        <v>0</v>
      </c>
      <c r="M345" s="58">
        <f t="shared" si="57"/>
        <v>0</v>
      </c>
      <c r="N345" s="70">
        <f>IF(M345=0,0,M345/D345)</f>
        <v>0</v>
      </c>
    </row>
    <row r="346" spans="1:14" ht="15.75" thickBot="1" x14ac:dyDescent="0.3">
      <c r="A346" s="39"/>
      <c r="B346" s="6" t="str">
        <f>IF(COUNTIF(B2:B345,"x"),"x","")</f>
        <v/>
      </c>
      <c r="C346" s="4"/>
      <c r="D346" s="12"/>
      <c r="E346" s="12"/>
      <c r="F346" s="12"/>
      <c r="G346" s="12"/>
      <c r="H346" s="12"/>
      <c r="I346" s="12"/>
      <c r="J346" s="12"/>
      <c r="K346" s="12"/>
      <c r="L346" s="9"/>
      <c r="M346" s="34"/>
      <c r="N346" s="14"/>
    </row>
    <row r="347" spans="1:14" s="29" customFormat="1" ht="15.75" thickBot="1" x14ac:dyDescent="0.3">
      <c r="A347" s="55"/>
      <c r="B347" s="56" t="str">
        <f>IF(COUNTIF(B2:B346,"x"),"x","")</f>
        <v/>
      </c>
      <c r="C347" s="57" t="s">
        <v>115</v>
      </c>
      <c r="D347" s="58">
        <f t="shared" ref="D347:M347" si="58">SUM(D14+D25+D36+D48+D66+D82+D98+D117+D132+D148+D166+D183+D199+D215+D231+D250+D268+D287+D301+D323+D345)</f>
        <v>0</v>
      </c>
      <c r="E347" s="58">
        <f t="shared" si="58"/>
        <v>0</v>
      </c>
      <c r="F347" s="58">
        <f t="shared" si="58"/>
        <v>0</v>
      </c>
      <c r="G347" s="58">
        <f t="shared" si="58"/>
        <v>0</v>
      </c>
      <c r="H347" s="58">
        <f t="shared" si="58"/>
        <v>0</v>
      </c>
      <c r="I347" s="58">
        <f t="shared" si="58"/>
        <v>0</v>
      </c>
      <c r="J347" s="58">
        <f t="shared" si="58"/>
        <v>0</v>
      </c>
      <c r="K347" s="58">
        <f t="shared" si="58"/>
        <v>0</v>
      </c>
      <c r="L347" s="58">
        <f t="shared" si="58"/>
        <v>0</v>
      </c>
      <c r="M347" s="58">
        <f t="shared" si="58"/>
        <v>0</v>
      </c>
      <c r="N347" s="59">
        <f>IF(M347=0,0,M347/D347)</f>
        <v>0</v>
      </c>
    </row>
  </sheetData>
  <autoFilter ref="B1:B34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5"/>
  <sheetViews>
    <sheetView zoomScale="130" zoomScaleNormal="130" workbookViewId="0">
      <selection activeCell="I9" sqref="I9"/>
    </sheetView>
  </sheetViews>
  <sheetFormatPr defaultRowHeight="15" x14ac:dyDescent="0.25"/>
  <cols>
    <col min="1" max="1" width="4.7109375" customWidth="1"/>
    <col min="2" max="2" width="5.140625" bestFit="1" customWidth="1"/>
    <col min="3" max="3" width="3.140625" customWidth="1"/>
    <col min="4" max="4" width="21.28515625" customWidth="1"/>
    <col min="5" max="5" width="11.5703125" bestFit="1" customWidth="1"/>
    <col min="6" max="6" width="11.140625" customWidth="1"/>
    <col min="7" max="8" width="9.7109375" customWidth="1"/>
    <col min="9" max="9" width="27.5703125" style="4" customWidth="1"/>
  </cols>
  <sheetData>
    <row r="1" spans="1:12" ht="20.25" customHeight="1" thickBot="1" x14ac:dyDescent="0.4">
      <c r="A1" s="119" t="s">
        <v>136</v>
      </c>
      <c r="B1" s="119"/>
      <c r="C1" s="119"/>
      <c r="D1" s="119"/>
      <c r="E1" s="119"/>
      <c r="F1" s="119"/>
      <c r="G1" s="119"/>
      <c r="H1" s="119"/>
      <c r="I1" s="119"/>
      <c r="J1" s="99"/>
      <c r="K1" s="99"/>
      <c r="L1" s="99"/>
    </row>
    <row r="2" spans="1:12" ht="48.75" customHeight="1" thickBot="1" x14ac:dyDescent="0.3">
      <c r="A2" s="75" t="s">
        <v>137</v>
      </c>
      <c r="B2" s="75" t="s">
        <v>119</v>
      </c>
      <c r="C2" s="75" t="s">
        <v>140</v>
      </c>
      <c r="D2" s="46" t="s">
        <v>0</v>
      </c>
      <c r="E2" s="47" t="s">
        <v>1</v>
      </c>
      <c r="F2" s="61" t="s">
        <v>43</v>
      </c>
      <c r="G2" s="46" t="s">
        <v>126</v>
      </c>
      <c r="H2" s="61" t="s">
        <v>142</v>
      </c>
      <c r="I2" s="62" t="s">
        <v>141</v>
      </c>
    </row>
    <row r="3" spans="1:12" ht="15" customHeight="1" thickBot="1" x14ac:dyDescent="0.3">
      <c r="A3" s="16" t="str">
        <f>IF(COUNTIF(A4:A14,"x"),"x","")</f>
        <v/>
      </c>
      <c r="B3" s="15">
        <v>100</v>
      </c>
      <c r="C3" s="103" t="s">
        <v>139</v>
      </c>
      <c r="D3" s="17" t="s">
        <v>51</v>
      </c>
      <c r="E3" s="18" t="s">
        <v>1</v>
      </c>
      <c r="F3" s="18"/>
      <c r="G3" s="18"/>
      <c r="H3" s="18" t="s">
        <v>143</v>
      </c>
      <c r="I3" s="20"/>
    </row>
    <row r="4" spans="1:12" ht="15" customHeight="1" thickBot="1" x14ac:dyDescent="0.3">
      <c r="A4" s="77" t="str">
        <f>IF('Scope Of Work - Budget'!B3="x","x","")</f>
        <v/>
      </c>
      <c r="B4" s="13">
        <v>101</v>
      </c>
      <c r="C4" s="102"/>
      <c r="D4" s="9" t="str">
        <f>IF('Scope Of Work - Budget'!C3&gt;0, 'Projected Draw Schedule '!C3,"")</f>
        <v>Plans</v>
      </c>
      <c r="E4" s="12">
        <f>'Scope Of Work - Budget'!D3</f>
        <v>0</v>
      </c>
      <c r="F4" s="92">
        <f>E4-'Actual Draws'!L3</f>
        <v>0</v>
      </c>
      <c r="G4" s="108">
        <f>'Actual Draws'!N3</f>
        <v>0</v>
      </c>
      <c r="H4" s="91"/>
      <c r="I4" s="94"/>
    </row>
    <row r="5" spans="1:12" ht="15" customHeight="1" thickBot="1" x14ac:dyDescent="0.3">
      <c r="A5" s="77" t="str">
        <f>IF('Scope Of Work - Budget'!B4="x","x","")</f>
        <v/>
      </c>
      <c r="B5" s="13">
        <v>102</v>
      </c>
      <c r="C5" s="102"/>
      <c r="D5" s="9" t="str">
        <f>IF('Scope Of Work - Budget'!C4&gt;0, 'Projected Draw Schedule '!C4,"")</f>
        <v>Permits</v>
      </c>
      <c r="E5" s="12">
        <f>'Scope Of Work - Budget'!D4</f>
        <v>0</v>
      </c>
      <c r="F5" s="92">
        <f>E5-'Actual Draws'!L4</f>
        <v>0</v>
      </c>
      <c r="G5" s="109">
        <f>'Actual Draws'!N4</f>
        <v>0</v>
      </c>
      <c r="H5" s="91"/>
      <c r="I5" s="94"/>
    </row>
    <row r="6" spans="1:12" ht="15" customHeight="1" thickBot="1" x14ac:dyDescent="0.3">
      <c r="A6" s="77" t="str">
        <f>IF('Scope Of Work - Budget'!B5="x","x","")</f>
        <v/>
      </c>
      <c r="B6" s="13">
        <v>103</v>
      </c>
      <c r="C6" s="102"/>
      <c r="D6" s="9" t="str">
        <f>IF('Scope Of Work - Budget'!C5&gt;0, 'Projected Draw Schedule '!C5,"")</f>
        <v>Architect</v>
      </c>
      <c r="E6" s="12">
        <f>'Scope Of Work - Budget'!D5</f>
        <v>0</v>
      </c>
      <c r="F6" s="92">
        <f>E6-'Actual Draws'!L5</f>
        <v>0</v>
      </c>
      <c r="G6" s="109">
        <f>'Actual Draws'!N5</f>
        <v>0</v>
      </c>
      <c r="H6" s="91"/>
      <c r="I6" s="94"/>
    </row>
    <row r="7" spans="1:12" ht="15" customHeight="1" thickBot="1" x14ac:dyDescent="0.3">
      <c r="A7" s="77" t="str">
        <f>IF('Scope Of Work - Budget'!B6="x","x","")</f>
        <v/>
      </c>
      <c r="B7" s="13">
        <v>104</v>
      </c>
      <c r="C7" s="102"/>
      <c r="D7" s="9" t="str">
        <f>IF('Scope Of Work - Budget'!C6&gt;0, 'Projected Draw Schedule '!C6,"")</f>
        <v>Superintendent</v>
      </c>
      <c r="E7" s="12">
        <f>'Scope Of Work - Budget'!D6</f>
        <v>0</v>
      </c>
      <c r="F7" s="92">
        <f>E7-'Actual Draws'!L6</f>
        <v>0</v>
      </c>
      <c r="G7" s="109">
        <f>'Actual Draws'!N6</f>
        <v>0</v>
      </c>
      <c r="H7" s="91"/>
      <c r="I7" s="94"/>
    </row>
    <row r="8" spans="1:12" ht="15" customHeight="1" thickBot="1" x14ac:dyDescent="0.3">
      <c r="A8" s="77" t="str">
        <f>IF('Scope Of Work - Budget'!B7="x","x","")</f>
        <v/>
      </c>
      <c r="B8" s="13">
        <v>105</v>
      </c>
      <c r="C8" s="102"/>
      <c r="D8" s="9" t="str">
        <f>IF('Scope Of Work - Budget'!C7&gt;0, 'Projected Draw Schedule '!C7,"")</f>
        <v>Temp Power</v>
      </c>
      <c r="E8" s="12">
        <f>'Scope Of Work - Budget'!D7</f>
        <v>0</v>
      </c>
      <c r="F8" s="92">
        <f>E8-'Actual Draws'!L7</f>
        <v>0</v>
      </c>
      <c r="G8" s="109">
        <f>'Actual Draws'!N7</f>
        <v>0</v>
      </c>
      <c r="H8" s="91"/>
      <c r="I8" s="94"/>
    </row>
    <row r="9" spans="1:12" ht="15" customHeight="1" thickBot="1" x14ac:dyDescent="0.3">
      <c r="A9" s="77" t="str">
        <f>IF('Scope Of Work - Budget'!B8="x","x","")</f>
        <v/>
      </c>
      <c r="B9" s="13">
        <v>106</v>
      </c>
      <c r="C9" s="102"/>
      <c r="D9" s="9" t="str">
        <f>IF('Scope Of Work - Budget'!C8&gt;0, 'Projected Draw Schedule '!C8,"")</f>
        <v>Temp Toilet</v>
      </c>
      <c r="E9" s="12">
        <f>'Scope Of Work - Budget'!D8</f>
        <v>0</v>
      </c>
      <c r="F9" s="92">
        <f>E9-'Actual Draws'!L8</f>
        <v>0</v>
      </c>
      <c r="G9" s="109">
        <f>'Actual Draws'!N8</f>
        <v>0</v>
      </c>
      <c r="H9" s="91"/>
      <c r="I9" s="94"/>
    </row>
    <row r="10" spans="1:12" ht="15" customHeight="1" thickBot="1" x14ac:dyDescent="0.3">
      <c r="A10" s="77" t="str">
        <f>IF('Scope Of Work - Budget'!B9="x","x","")</f>
        <v/>
      </c>
      <c r="B10" s="13">
        <v>107</v>
      </c>
      <c r="C10" s="102"/>
      <c r="D10" s="9" t="str">
        <f>IF('Scope Of Work - Budget'!C9&gt;0, 'Projected Draw Schedule '!C9,"")</f>
        <v>Temp Water</v>
      </c>
      <c r="E10" s="12">
        <f>'Scope Of Work - Budget'!D9</f>
        <v>0</v>
      </c>
      <c r="F10" s="92">
        <f>E10-'Actual Draws'!L9</f>
        <v>0</v>
      </c>
      <c r="G10" s="109">
        <f>'Actual Draws'!N9</f>
        <v>0</v>
      </c>
      <c r="H10" s="91"/>
      <c r="I10" s="94"/>
    </row>
    <row r="11" spans="1:12" ht="15" customHeight="1" thickBot="1" x14ac:dyDescent="0.3">
      <c r="A11" s="77" t="str">
        <f>IF('Scope Of Work - Budget'!B10="x","x","")</f>
        <v/>
      </c>
      <c r="B11" s="13">
        <v>108</v>
      </c>
      <c r="C11" s="102"/>
      <c r="D11" s="9" t="str">
        <f>IF('Scope Of Work - Budget'!C10&gt;0, 'Projected Draw Schedule '!C10,"")</f>
        <v>Dump/Trash</v>
      </c>
      <c r="E11" s="12">
        <f>'Scope Of Work - Budget'!D10</f>
        <v>0</v>
      </c>
      <c r="F11" s="92">
        <f>E11-'Actual Draws'!L10</f>
        <v>0</v>
      </c>
      <c r="G11" s="109">
        <f>'Actual Draws'!N10</f>
        <v>0</v>
      </c>
      <c r="H11" s="91"/>
      <c r="I11" s="94"/>
    </row>
    <row r="12" spans="1:12" ht="15" customHeight="1" thickBot="1" x14ac:dyDescent="0.3">
      <c r="A12" s="77" t="str">
        <f>IF('Scope Of Work - Budget'!B11="x","x","")</f>
        <v/>
      </c>
      <c r="B12" s="13">
        <v>109</v>
      </c>
      <c r="C12" s="102"/>
      <c r="D12" s="9" t="str">
        <f>IF('Scope Of Work - Budget'!C11&gt;0, 'Projected Draw Schedule '!C11,"")</f>
        <v/>
      </c>
      <c r="E12" s="12">
        <f>'Scope Of Work - Budget'!D11</f>
        <v>0</v>
      </c>
      <c r="F12" s="92">
        <f>E12-'Actual Draws'!L11</f>
        <v>0</v>
      </c>
      <c r="G12" s="109">
        <f>'Actual Draws'!N11</f>
        <v>0</v>
      </c>
      <c r="H12" s="91"/>
      <c r="I12" s="94"/>
    </row>
    <row r="13" spans="1:12" ht="15" customHeight="1" thickBot="1" x14ac:dyDescent="0.3">
      <c r="A13" s="77" t="str">
        <f>IF('Scope Of Work - Budget'!B12="x","x","")</f>
        <v/>
      </c>
      <c r="B13" s="13">
        <v>110</v>
      </c>
      <c r="C13" s="102"/>
      <c r="D13" s="9" t="str">
        <f>IF('Scope Of Work - Budget'!C12&gt;0, 'Projected Draw Schedule '!C12,"")</f>
        <v/>
      </c>
      <c r="E13" s="12">
        <f>'Scope Of Work - Budget'!D12</f>
        <v>0</v>
      </c>
      <c r="F13" s="92">
        <f>E13-'Actual Draws'!L12</f>
        <v>0</v>
      </c>
      <c r="G13" s="109">
        <f>'Actual Draws'!N12</f>
        <v>0</v>
      </c>
      <c r="H13" s="91"/>
      <c r="I13" s="94"/>
    </row>
    <row r="14" spans="1:12" ht="15" customHeight="1" thickBot="1" x14ac:dyDescent="0.3">
      <c r="A14" s="96" t="str">
        <f>IF('Scope Of Work - Budget'!B13="x","x","")</f>
        <v/>
      </c>
      <c r="B14" s="13">
        <v>111</v>
      </c>
      <c r="C14" s="101"/>
      <c r="D14" s="9" t="str">
        <f>IF('Scope Of Work - Budget'!C13&gt;0, 'Projected Draw Schedule '!C13,"")</f>
        <v/>
      </c>
      <c r="E14" s="12">
        <f>'Scope Of Work - Budget'!D13</f>
        <v>0</v>
      </c>
      <c r="F14" s="92">
        <f>E14-'Actual Draws'!L13</f>
        <v>0</v>
      </c>
      <c r="G14" s="109">
        <f>'Actual Draws'!N13</f>
        <v>0</v>
      </c>
      <c r="H14" s="91"/>
      <c r="I14" s="94"/>
    </row>
    <row r="15" spans="1:12" ht="15" customHeight="1" thickBot="1" x14ac:dyDescent="0.3">
      <c r="A15" s="77" t="str">
        <f>IF(A3="x","x","")</f>
        <v/>
      </c>
      <c r="B15" s="68"/>
      <c r="C15" s="105"/>
      <c r="D15" s="69" t="s">
        <v>19</v>
      </c>
      <c r="E15" s="67">
        <f>'Scope Of Work - Budget'!D14</f>
        <v>0</v>
      </c>
      <c r="F15" s="112">
        <f>E15-'Actual Draws'!L14</f>
        <v>0</v>
      </c>
      <c r="G15" s="110">
        <f>'Actual Draws'!N14</f>
        <v>0</v>
      </c>
      <c r="H15" s="106">
        <f>SUM(H4:H14)</f>
        <v>0</v>
      </c>
      <c r="I15" s="107"/>
    </row>
    <row r="16" spans="1:12" ht="15" customHeight="1" thickBot="1" x14ac:dyDescent="0.3">
      <c r="A16" s="16" t="str">
        <f>IF(COUNTIF(A17:A25,"x"),"x","")</f>
        <v/>
      </c>
      <c r="B16" s="15">
        <v>200</v>
      </c>
      <c r="C16" s="100"/>
      <c r="D16" s="17" t="s">
        <v>116</v>
      </c>
      <c r="E16" s="18" t="s">
        <v>1</v>
      </c>
      <c r="F16" s="17"/>
      <c r="G16" s="17"/>
      <c r="H16" s="18" t="s">
        <v>143</v>
      </c>
      <c r="I16" s="64"/>
    </row>
    <row r="17" spans="1:9" ht="15" customHeight="1" thickBot="1" x14ac:dyDescent="0.3">
      <c r="A17" s="77" t="str">
        <f>IF('Scope Of Work - Budget'!B16="x","x","")</f>
        <v/>
      </c>
      <c r="B17" s="13">
        <v>201</v>
      </c>
      <c r="C17" s="102"/>
      <c r="D17" s="9" t="str">
        <f>IF('Scope Of Work - Budget'!C16&gt;0, 'Projected Draw Schedule '!C16,"")</f>
        <v>Panel Main/Subs</v>
      </c>
      <c r="E17" s="12">
        <f>'Scope Of Work - Budget'!D16</f>
        <v>0</v>
      </c>
      <c r="F17" s="92">
        <f>E17-'Actual Draws'!L16</f>
        <v>0</v>
      </c>
      <c r="G17" s="109">
        <f>'Actual Draws'!N16</f>
        <v>0</v>
      </c>
      <c r="H17" s="91"/>
      <c r="I17" s="94"/>
    </row>
    <row r="18" spans="1:9" ht="15" customHeight="1" thickBot="1" x14ac:dyDescent="0.3">
      <c r="A18" s="77" t="str">
        <f>IF('Scope Of Work - Budget'!B17="x","x","")</f>
        <v/>
      </c>
      <c r="B18" s="13">
        <v>202</v>
      </c>
      <c r="C18" s="102"/>
      <c r="D18" s="9" t="str">
        <f>IF('Scope Of Work - Budget'!C17&gt;0, 'Projected Draw Schedule '!C17,"")</f>
        <v>Wiring</v>
      </c>
      <c r="E18" s="12">
        <f>'Scope Of Work - Budget'!D17</f>
        <v>0</v>
      </c>
      <c r="F18" s="92">
        <f>E18-'Actual Draws'!L17</f>
        <v>0</v>
      </c>
      <c r="G18" s="109">
        <f>'Actual Draws'!N17</f>
        <v>0</v>
      </c>
      <c r="H18" s="91"/>
      <c r="I18" s="94"/>
    </row>
    <row r="19" spans="1:9" ht="15" customHeight="1" thickBot="1" x14ac:dyDescent="0.3">
      <c r="A19" s="77" t="str">
        <f>IF('Scope Of Work - Budget'!B18="x","x","")</f>
        <v/>
      </c>
      <c r="B19" s="13">
        <v>203</v>
      </c>
      <c r="C19" s="102"/>
      <c r="D19" s="9" t="str">
        <f>IF('Scope Of Work - Budget'!C18&gt;0, 'Projected Draw Schedule '!C18,"")</f>
        <v>Outlets</v>
      </c>
      <c r="E19" s="12">
        <f>'Scope Of Work - Budget'!D18</f>
        <v>0</v>
      </c>
      <c r="F19" s="92">
        <f>E19-'Actual Draws'!L18</f>
        <v>0</v>
      </c>
      <c r="G19" s="109">
        <f>'Actual Draws'!N18</f>
        <v>0</v>
      </c>
      <c r="H19" s="91"/>
      <c r="I19" s="94"/>
    </row>
    <row r="20" spans="1:9" ht="15" customHeight="1" thickBot="1" x14ac:dyDescent="0.3">
      <c r="A20" s="77" t="str">
        <f>IF('Scope Of Work - Budget'!B19="x","x","")</f>
        <v/>
      </c>
      <c r="B20" s="13">
        <v>204</v>
      </c>
      <c r="C20" s="102"/>
      <c r="D20" s="9" t="str">
        <f>IF('Scope Of Work - Budget'!C19&gt;0, 'Projected Draw Schedule '!C19,"")</f>
        <v>Smoke Alarms</v>
      </c>
      <c r="E20" s="12">
        <f>'Scope Of Work - Budget'!D19</f>
        <v>0</v>
      </c>
      <c r="F20" s="92">
        <f>E20-'Actual Draws'!L19</f>
        <v>0</v>
      </c>
      <c r="G20" s="109">
        <f>'Actual Draws'!N19</f>
        <v>0</v>
      </c>
      <c r="H20" s="91"/>
      <c r="I20" s="94"/>
    </row>
    <row r="21" spans="1:9" ht="15" customHeight="1" thickBot="1" x14ac:dyDescent="0.3">
      <c r="A21" s="77" t="str">
        <f>IF('Scope Of Work - Budget'!B20="x","x","")</f>
        <v/>
      </c>
      <c r="B21" s="13">
        <v>205</v>
      </c>
      <c r="C21" s="102"/>
      <c r="D21" s="9" t="str">
        <f>IF('Scope Of Work - Budget'!C20&gt;0, 'Projected Draw Schedule '!C20,"")</f>
        <v>CO Detecters</v>
      </c>
      <c r="E21" s="12">
        <f>'Scope Of Work - Budget'!D20</f>
        <v>0</v>
      </c>
      <c r="F21" s="92">
        <f>E21-'Actual Draws'!L20</f>
        <v>0</v>
      </c>
      <c r="G21" s="109">
        <f>'Actual Draws'!N20</f>
        <v>0</v>
      </c>
      <c r="H21" s="91"/>
      <c r="I21" s="94"/>
    </row>
    <row r="22" spans="1:9" ht="15" customHeight="1" thickBot="1" x14ac:dyDescent="0.3">
      <c r="A22" s="77" t="str">
        <f>IF('Scope Of Work - Budget'!B21="x","x","")</f>
        <v/>
      </c>
      <c r="B22" s="13">
        <v>206</v>
      </c>
      <c r="C22" s="102"/>
      <c r="D22" s="9" t="str">
        <f>IF('Scope Of Work - Budget'!C21&gt;0, 'Projected Draw Schedule '!C21,"")</f>
        <v>Cable Lines</v>
      </c>
      <c r="E22" s="12">
        <f>'Scope Of Work - Budget'!D21</f>
        <v>0</v>
      </c>
      <c r="F22" s="92">
        <f>E22-'Actual Draws'!L21</f>
        <v>0</v>
      </c>
      <c r="G22" s="109">
        <f>'Actual Draws'!N21</f>
        <v>0</v>
      </c>
      <c r="H22" s="91"/>
      <c r="I22" s="94"/>
    </row>
    <row r="23" spans="1:9" ht="15" customHeight="1" thickBot="1" x14ac:dyDescent="0.3">
      <c r="A23" s="77" t="str">
        <f>IF('Scope Of Work - Budget'!B22="x","x","")</f>
        <v/>
      </c>
      <c r="B23" s="13">
        <v>207</v>
      </c>
      <c r="C23" s="102"/>
      <c r="D23" s="9" t="str">
        <f>IF('Scope Of Work - Budget'!C22&gt;0, 'Projected Draw Schedule '!C22,"")</f>
        <v/>
      </c>
      <c r="E23" s="12">
        <f>'Scope Of Work - Budget'!D22</f>
        <v>0</v>
      </c>
      <c r="F23" s="92">
        <f>E23-'Actual Draws'!L22</f>
        <v>0</v>
      </c>
      <c r="G23" s="109">
        <f>'Actual Draws'!N22</f>
        <v>0</v>
      </c>
      <c r="H23" s="91"/>
      <c r="I23" s="94"/>
    </row>
    <row r="24" spans="1:9" ht="15" customHeight="1" thickBot="1" x14ac:dyDescent="0.3">
      <c r="A24" s="77" t="str">
        <f>IF('Scope Of Work - Budget'!B23="x","x","")</f>
        <v/>
      </c>
      <c r="B24" s="13">
        <v>208</v>
      </c>
      <c r="C24" s="102"/>
      <c r="D24" s="9" t="str">
        <f>IF('Scope Of Work - Budget'!C23&gt;0, 'Projected Draw Schedule '!C23,"")</f>
        <v/>
      </c>
      <c r="E24" s="12">
        <f>'Scope Of Work - Budget'!D23</f>
        <v>0</v>
      </c>
      <c r="F24" s="92">
        <f>E24-'Actual Draws'!L23</f>
        <v>0</v>
      </c>
      <c r="G24" s="109">
        <f>'Actual Draws'!N23</f>
        <v>0</v>
      </c>
      <c r="H24" s="91"/>
      <c r="I24" s="94"/>
    </row>
    <row r="25" spans="1:9" ht="15" customHeight="1" thickBot="1" x14ac:dyDescent="0.3">
      <c r="A25" s="77" t="str">
        <f>IF('Scope Of Work - Budget'!B24="x","x","")</f>
        <v/>
      </c>
      <c r="B25" s="13">
        <v>209</v>
      </c>
      <c r="C25" s="102"/>
      <c r="D25" s="9" t="str">
        <f>IF('Scope Of Work - Budget'!C24&gt;0, 'Projected Draw Schedule '!C24,"")</f>
        <v/>
      </c>
      <c r="E25" s="12">
        <f>'Scope Of Work - Budget'!D24</f>
        <v>0</v>
      </c>
      <c r="F25" s="92">
        <f>E25-'Actual Draws'!L24</f>
        <v>0</v>
      </c>
      <c r="G25" s="109">
        <f>'Actual Draws'!N24</f>
        <v>0</v>
      </c>
      <c r="H25" s="91"/>
      <c r="I25" s="94"/>
    </row>
    <row r="26" spans="1:9" ht="15" customHeight="1" thickBot="1" x14ac:dyDescent="0.3">
      <c r="A26" s="77" t="str">
        <f>IF(A16="x","x","")</f>
        <v/>
      </c>
      <c r="B26" s="68"/>
      <c r="C26" s="105"/>
      <c r="D26" s="69" t="s">
        <v>19</v>
      </c>
      <c r="E26" s="67">
        <f>'Scope Of Work - Budget'!D25</f>
        <v>0</v>
      </c>
      <c r="F26" s="112">
        <f>E26-'Actual Draws'!L25</f>
        <v>0</v>
      </c>
      <c r="G26" s="110">
        <f>'Actual Draws'!N25</f>
        <v>0</v>
      </c>
      <c r="H26" s="106">
        <f>SUM(H17:H25)</f>
        <v>0</v>
      </c>
      <c r="I26" s="107"/>
    </row>
    <row r="27" spans="1:9" ht="15" customHeight="1" thickBot="1" x14ac:dyDescent="0.3">
      <c r="A27" s="16" t="str">
        <f>IF(COUNTIF(A28:A36,"x"),"x","")</f>
        <v/>
      </c>
      <c r="B27" s="15">
        <v>300</v>
      </c>
      <c r="C27" s="100"/>
      <c r="D27" s="17" t="s">
        <v>66</v>
      </c>
      <c r="E27" s="18" t="s">
        <v>1</v>
      </c>
      <c r="F27" s="17"/>
      <c r="G27" s="17"/>
      <c r="H27" s="18" t="s">
        <v>143</v>
      </c>
      <c r="I27" s="64"/>
    </row>
    <row r="28" spans="1:9" ht="15" customHeight="1" thickBot="1" x14ac:dyDescent="0.3">
      <c r="A28" s="77" t="str">
        <f>IF('Scope Of Work - Budget'!B27="x","x","")</f>
        <v/>
      </c>
      <c r="B28" s="13">
        <v>301</v>
      </c>
      <c r="C28" s="102"/>
      <c r="D28" s="9" t="str">
        <f>IF('Scope Of Work - Budget'!C27&gt;0, 'Projected Draw Schedule '!C27,"")</f>
        <v>Septic</v>
      </c>
      <c r="E28" s="12">
        <f>'Scope Of Work - Budget'!D27</f>
        <v>0</v>
      </c>
      <c r="F28" s="92">
        <f>E28-'Actual Draws'!L27</f>
        <v>0</v>
      </c>
      <c r="G28" s="109">
        <f>'Actual Draws'!N27</f>
        <v>0</v>
      </c>
      <c r="H28" s="91"/>
      <c r="I28" s="94"/>
    </row>
    <row r="29" spans="1:9" ht="15" customHeight="1" thickBot="1" x14ac:dyDescent="0.3">
      <c r="A29" s="77" t="str">
        <f>IF('Scope Of Work - Budget'!B28="x","x","")</f>
        <v/>
      </c>
      <c r="B29" s="13">
        <v>302</v>
      </c>
      <c r="C29" s="102"/>
      <c r="D29" s="9" t="str">
        <f>IF('Scope Of Work - Budget'!C28&gt;0, 'Projected Draw Schedule '!C28,"")</f>
        <v>Sewer</v>
      </c>
      <c r="E29" s="12">
        <f>'Scope Of Work - Budget'!D28</f>
        <v>0</v>
      </c>
      <c r="F29" s="92">
        <f>E29-'Actual Draws'!L28</f>
        <v>0</v>
      </c>
      <c r="G29" s="109">
        <f>'Actual Draws'!N28</f>
        <v>0</v>
      </c>
      <c r="H29" s="91"/>
      <c r="I29" s="94"/>
    </row>
    <row r="30" spans="1:9" ht="15" customHeight="1" thickBot="1" x14ac:dyDescent="0.3">
      <c r="A30" s="77" t="str">
        <f>IF('Scope Of Work - Budget'!B29="x","x","")</f>
        <v/>
      </c>
      <c r="B30" s="13">
        <v>303</v>
      </c>
      <c r="C30" s="102"/>
      <c r="D30" s="9" t="str">
        <f>IF('Scope Of Work - Budget'!C29&gt;0, 'Projected Draw Schedule '!C29,"")</f>
        <v>Water Lines</v>
      </c>
      <c r="E30" s="12">
        <f>'Scope Of Work - Budget'!D29</f>
        <v>0</v>
      </c>
      <c r="F30" s="92">
        <f>E30-'Actual Draws'!L29</f>
        <v>0</v>
      </c>
      <c r="G30" s="109">
        <f>'Actual Draws'!N29</f>
        <v>0</v>
      </c>
      <c r="H30" s="91"/>
      <c r="I30" s="94"/>
    </row>
    <row r="31" spans="1:9" ht="15" customHeight="1" thickBot="1" x14ac:dyDescent="0.3">
      <c r="A31" s="77" t="str">
        <f>IF('Scope Of Work - Budget'!B30="x","x","")</f>
        <v/>
      </c>
      <c r="B31" s="13">
        <v>304</v>
      </c>
      <c r="C31" s="102"/>
      <c r="D31" s="9" t="str">
        <f>IF('Scope Of Work - Budget'!C30&gt;0, 'Projected Draw Schedule '!C30,"")</f>
        <v>Traps &amp; Clean-Outs</v>
      </c>
      <c r="E31" s="12">
        <f>'Scope Of Work - Budget'!D30</f>
        <v>0</v>
      </c>
      <c r="F31" s="92">
        <f>E31-'Actual Draws'!L30</f>
        <v>0</v>
      </c>
      <c r="G31" s="109">
        <f>'Actual Draws'!N30</f>
        <v>0</v>
      </c>
      <c r="H31" s="91"/>
      <c r="I31" s="94"/>
    </row>
    <row r="32" spans="1:9" ht="15" customHeight="1" thickBot="1" x14ac:dyDescent="0.3">
      <c r="A32" s="77" t="str">
        <f>IF('Scope Of Work - Budget'!B31="x","x","")</f>
        <v/>
      </c>
      <c r="B32" s="13">
        <v>305</v>
      </c>
      <c r="C32" s="102"/>
      <c r="D32" s="9" t="str">
        <f>IF('Scope Of Work - Budget'!C31&gt;0, 'Projected Draw Schedule '!C31,"")</f>
        <v>Piping Vents</v>
      </c>
      <c r="E32" s="12">
        <f>'Scope Of Work - Budget'!D31</f>
        <v>0</v>
      </c>
      <c r="F32" s="92">
        <f>E32-'Actual Draws'!L31</f>
        <v>0</v>
      </c>
      <c r="G32" s="109">
        <f>'Actual Draws'!N31</f>
        <v>0</v>
      </c>
      <c r="H32" s="91"/>
      <c r="I32" s="94"/>
    </row>
    <row r="33" spans="1:9" ht="15" customHeight="1" thickBot="1" x14ac:dyDescent="0.3">
      <c r="A33" s="77" t="str">
        <f>IF('Scope Of Work - Budget'!B32="x","x","")</f>
        <v/>
      </c>
      <c r="B33" s="13">
        <v>306</v>
      </c>
      <c r="C33" s="102"/>
      <c r="D33" s="9" t="str">
        <f>IF('Scope Of Work - Budget'!C32&gt;0, 'Projected Draw Schedule '!C32,"")</f>
        <v>Fire Sprinklers</v>
      </c>
      <c r="E33" s="12">
        <f>'Scope Of Work - Budget'!D32</f>
        <v>0</v>
      </c>
      <c r="F33" s="92">
        <f>E33-'Actual Draws'!L32</f>
        <v>0</v>
      </c>
      <c r="G33" s="109">
        <f>'Actual Draws'!N32</f>
        <v>0</v>
      </c>
      <c r="H33" s="91"/>
      <c r="I33" s="94"/>
    </row>
    <row r="34" spans="1:9" ht="15" customHeight="1" thickBot="1" x14ac:dyDescent="0.3">
      <c r="A34" s="77" t="str">
        <f>IF('Scope Of Work - Budget'!B33="x","x","")</f>
        <v/>
      </c>
      <c r="B34" s="13">
        <v>307</v>
      </c>
      <c r="C34" s="102"/>
      <c r="D34" s="9" t="str">
        <f>IF('Scope Of Work - Budget'!C33&gt;0, 'Projected Draw Schedule '!C33,"")</f>
        <v/>
      </c>
      <c r="E34" s="12">
        <f>'Scope Of Work - Budget'!D33</f>
        <v>0</v>
      </c>
      <c r="F34" s="92">
        <f>E34-'Actual Draws'!L33</f>
        <v>0</v>
      </c>
      <c r="G34" s="109">
        <f>'Actual Draws'!N33</f>
        <v>0</v>
      </c>
      <c r="H34" s="91"/>
      <c r="I34" s="94"/>
    </row>
    <row r="35" spans="1:9" ht="15" customHeight="1" thickBot="1" x14ac:dyDescent="0.3">
      <c r="A35" s="77" t="str">
        <f>IF('Scope Of Work - Budget'!B34="x","x","")</f>
        <v/>
      </c>
      <c r="B35" s="13">
        <v>308</v>
      </c>
      <c r="C35" s="102"/>
      <c r="D35" s="9" t="str">
        <f>IF('Scope Of Work - Budget'!C34&gt;0, 'Projected Draw Schedule '!C34,"")</f>
        <v/>
      </c>
      <c r="E35" s="12">
        <f>'Scope Of Work - Budget'!D34</f>
        <v>0</v>
      </c>
      <c r="F35" s="92">
        <f>E35-'Actual Draws'!L34</f>
        <v>0</v>
      </c>
      <c r="G35" s="109">
        <f>'Actual Draws'!N34</f>
        <v>0</v>
      </c>
      <c r="H35" s="91"/>
      <c r="I35" s="94"/>
    </row>
    <row r="36" spans="1:9" ht="15" customHeight="1" thickBot="1" x14ac:dyDescent="0.3">
      <c r="A36" s="77" t="str">
        <f>IF('Scope Of Work - Budget'!B35="x","x","")</f>
        <v/>
      </c>
      <c r="B36" s="13">
        <v>309</v>
      </c>
      <c r="C36" s="102"/>
      <c r="D36" s="9" t="str">
        <f>IF('Scope Of Work - Budget'!C35&gt;0, 'Projected Draw Schedule '!C35,"")</f>
        <v/>
      </c>
      <c r="E36" s="12">
        <f>'Scope Of Work - Budget'!D35</f>
        <v>0</v>
      </c>
      <c r="F36" s="92">
        <f>E36-'Actual Draws'!L35</f>
        <v>0</v>
      </c>
      <c r="G36" s="109">
        <f>'Actual Draws'!N35</f>
        <v>0</v>
      </c>
      <c r="H36" s="91"/>
      <c r="I36" s="94"/>
    </row>
    <row r="37" spans="1:9" ht="15" customHeight="1" thickBot="1" x14ac:dyDescent="0.3">
      <c r="A37" s="77" t="str">
        <f>IF(A27="x","x","")</f>
        <v/>
      </c>
      <c r="B37" s="68"/>
      <c r="C37" s="105"/>
      <c r="D37" s="69" t="s">
        <v>19</v>
      </c>
      <c r="E37" s="67">
        <f>'Scope Of Work - Budget'!D36</f>
        <v>0</v>
      </c>
      <c r="F37" s="112">
        <f>E37-'Actual Draws'!L36</f>
        <v>0</v>
      </c>
      <c r="G37" s="110">
        <f>'Actual Draws'!N36</f>
        <v>0</v>
      </c>
      <c r="H37" s="106">
        <f>SUM(H28:H36)</f>
        <v>0</v>
      </c>
      <c r="I37" s="107"/>
    </row>
    <row r="38" spans="1:9" ht="15" customHeight="1" thickBot="1" x14ac:dyDescent="0.3">
      <c r="A38" s="16" t="str">
        <f>IF(COUNTIF(A39:A48,"x"),"x","")</f>
        <v/>
      </c>
      <c r="B38" s="15">
        <v>400</v>
      </c>
      <c r="C38" s="100"/>
      <c r="D38" s="17" t="s">
        <v>72</v>
      </c>
      <c r="E38" s="18" t="s">
        <v>1</v>
      </c>
      <c r="F38" s="17"/>
      <c r="G38" s="17"/>
      <c r="H38" s="18" t="s">
        <v>143</v>
      </c>
      <c r="I38" s="64"/>
    </row>
    <row r="39" spans="1:9" ht="15" customHeight="1" thickBot="1" x14ac:dyDescent="0.3">
      <c r="A39" s="77" t="str">
        <f>IF('Scope Of Work - Budget'!B38="x","x","")</f>
        <v/>
      </c>
      <c r="B39" s="13">
        <v>401</v>
      </c>
      <c r="C39" s="102"/>
      <c r="D39" s="9" t="str">
        <f>IF('Scope Of Work - Budget'!C38&gt;0, 'Projected Draw Schedule '!C38,"")</f>
        <v>Rough Ductwork</v>
      </c>
      <c r="E39" s="12">
        <f>'Scope Of Work - Budget'!D38</f>
        <v>0</v>
      </c>
      <c r="F39" s="92">
        <f>E39-'Actual Draws'!L38</f>
        <v>0</v>
      </c>
      <c r="G39" s="109">
        <f>'Actual Draws'!N38</f>
        <v>0</v>
      </c>
      <c r="H39" s="91"/>
      <c r="I39" s="94"/>
    </row>
    <row r="40" spans="1:9" ht="15" customHeight="1" thickBot="1" x14ac:dyDescent="0.3">
      <c r="A40" s="77" t="str">
        <f>IF('Scope Of Work - Budget'!B39="x","x","")</f>
        <v/>
      </c>
      <c r="B40" s="13">
        <v>402</v>
      </c>
      <c r="C40" s="102"/>
      <c r="D40" s="9" t="str">
        <f>IF('Scope Of Work - Budget'!C39&gt;0, 'Projected Draw Schedule '!C39,"")</f>
        <v>Heating Unit</v>
      </c>
      <c r="E40" s="12">
        <f>'Scope Of Work - Budget'!D39</f>
        <v>0</v>
      </c>
      <c r="F40" s="92">
        <f>E40-'Actual Draws'!L39</f>
        <v>0</v>
      </c>
      <c r="G40" s="109">
        <f>'Actual Draws'!N39</f>
        <v>0</v>
      </c>
      <c r="H40" s="91"/>
      <c r="I40" s="94"/>
    </row>
    <row r="41" spans="1:9" ht="15" customHeight="1" thickBot="1" x14ac:dyDescent="0.3">
      <c r="A41" s="77" t="str">
        <f>IF('Scope Of Work - Budget'!B40="x","x","")</f>
        <v/>
      </c>
      <c r="B41" s="13">
        <v>403</v>
      </c>
      <c r="C41" s="102"/>
      <c r="D41" s="9" t="str">
        <f>IF('Scope Of Work - Budget'!C40&gt;0, 'Projected Draw Schedule '!C40,"")</f>
        <v>AC Unit</v>
      </c>
      <c r="E41" s="12">
        <f>'Scope Of Work - Budget'!D40</f>
        <v>0</v>
      </c>
      <c r="F41" s="92">
        <f>E41-'Actual Draws'!L40</f>
        <v>0</v>
      </c>
      <c r="G41" s="109">
        <f>'Actual Draws'!N40</f>
        <v>0</v>
      </c>
      <c r="H41" s="91"/>
      <c r="I41" s="94"/>
    </row>
    <row r="42" spans="1:9" ht="15" customHeight="1" thickBot="1" x14ac:dyDescent="0.3">
      <c r="A42" s="77" t="str">
        <f>IF('Scope Of Work - Budget'!B41="x","x","")</f>
        <v/>
      </c>
      <c r="B42" s="13">
        <v>404</v>
      </c>
      <c r="C42" s="102"/>
      <c r="D42" s="9" t="str">
        <f>IF('Scope Of Work - Budget'!C41&gt;0, 'Projected Draw Schedule '!C41,"")</f>
        <v>Heat Pump</v>
      </c>
      <c r="E42" s="12">
        <f>'Scope Of Work - Budget'!D41</f>
        <v>0</v>
      </c>
      <c r="F42" s="92">
        <f>E42-'Actual Draws'!L41</f>
        <v>0</v>
      </c>
      <c r="G42" s="109">
        <f>'Actual Draws'!N41</f>
        <v>0</v>
      </c>
      <c r="H42" s="91"/>
      <c r="I42" s="94"/>
    </row>
    <row r="43" spans="1:9" ht="15" customHeight="1" thickBot="1" x14ac:dyDescent="0.3">
      <c r="A43" s="77" t="str">
        <f>IF('Scope Of Work - Budget'!B42="x","x","")</f>
        <v/>
      </c>
      <c r="B43" s="13">
        <v>405</v>
      </c>
      <c r="C43" s="102"/>
      <c r="D43" s="9" t="str">
        <f>IF('Scope Of Work - Budget'!C42&gt;0, 'Projected Draw Schedule '!C42,"")</f>
        <v>Hot Water Tank</v>
      </c>
      <c r="E43" s="12">
        <f>'Scope Of Work - Budget'!D42</f>
        <v>0</v>
      </c>
      <c r="F43" s="92">
        <f>E43-'Actual Draws'!L42</f>
        <v>0</v>
      </c>
      <c r="G43" s="109">
        <f>'Actual Draws'!N42</f>
        <v>0</v>
      </c>
      <c r="H43" s="91"/>
      <c r="I43" s="94"/>
    </row>
    <row r="44" spans="1:9" ht="15" customHeight="1" thickBot="1" x14ac:dyDescent="0.3">
      <c r="A44" s="77" t="str">
        <f>IF('Scope Of Work - Budget'!B43="x","x","")</f>
        <v/>
      </c>
      <c r="B44" s="13">
        <v>406</v>
      </c>
      <c r="C44" s="102"/>
      <c r="D44" s="9" t="str">
        <f>IF('Scope Of Work - Budget'!C43&gt;0, 'Projected Draw Schedule '!C43,"")</f>
        <v>Finish Ductwork</v>
      </c>
      <c r="E44" s="12">
        <f>'Scope Of Work - Budget'!D43</f>
        <v>0</v>
      </c>
      <c r="F44" s="92">
        <f>E44-'Actual Draws'!L43</f>
        <v>0</v>
      </c>
      <c r="G44" s="109">
        <f>'Actual Draws'!N43</f>
        <v>0</v>
      </c>
      <c r="H44" s="91"/>
      <c r="I44" s="94"/>
    </row>
    <row r="45" spans="1:9" ht="15" customHeight="1" thickBot="1" x14ac:dyDescent="0.3">
      <c r="A45" s="77" t="str">
        <f>IF('Scope Of Work - Budget'!B44="x","x","")</f>
        <v/>
      </c>
      <c r="B45" s="13">
        <v>407</v>
      </c>
      <c r="C45" s="102"/>
      <c r="D45" s="9" t="str">
        <f>IF('Scope Of Work - Budget'!C44&gt;0, 'Projected Draw Schedule '!C44,"")</f>
        <v>Gas Piping</v>
      </c>
      <c r="E45" s="12">
        <f>'Scope Of Work - Budget'!D44</f>
        <v>0</v>
      </c>
      <c r="F45" s="92">
        <f>E45-'Actual Draws'!L44</f>
        <v>0</v>
      </c>
      <c r="G45" s="109">
        <f>'Actual Draws'!N44</f>
        <v>0</v>
      </c>
      <c r="H45" s="91"/>
      <c r="I45" s="94"/>
    </row>
    <row r="46" spans="1:9" ht="15" customHeight="1" thickBot="1" x14ac:dyDescent="0.3">
      <c r="A46" s="77" t="str">
        <f>IF('Scope Of Work - Budget'!B45="x","x","")</f>
        <v/>
      </c>
      <c r="B46" s="13">
        <v>408</v>
      </c>
      <c r="C46" s="102"/>
      <c r="D46" s="9" t="str">
        <f>IF('Scope Of Work - Budget'!C45&gt;0, 'Projected Draw Schedule '!C45,"")</f>
        <v/>
      </c>
      <c r="E46" s="12">
        <f>'Scope Of Work - Budget'!D45</f>
        <v>0</v>
      </c>
      <c r="F46" s="92">
        <f>E46-'Actual Draws'!L45</f>
        <v>0</v>
      </c>
      <c r="G46" s="109">
        <f>'Actual Draws'!N45</f>
        <v>0</v>
      </c>
      <c r="H46" s="91"/>
      <c r="I46" s="94"/>
    </row>
    <row r="47" spans="1:9" ht="15" customHeight="1" thickBot="1" x14ac:dyDescent="0.3">
      <c r="A47" s="77" t="str">
        <f>IF('Scope Of Work - Budget'!B46="x","x","")</f>
        <v/>
      </c>
      <c r="B47" s="13">
        <v>409</v>
      </c>
      <c r="C47" s="102"/>
      <c r="D47" s="9" t="str">
        <f>IF('Scope Of Work - Budget'!C46&gt;0, 'Projected Draw Schedule '!C46,"")</f>
        <v/>
      </c>
      <c r="E47" s="12">
        <f>'Scope Of Work - Budget'!D46</f>
        <v>0</v>
      </c>
      <c r="F47" s="92">
        <f>E47-'Actual Draws'!L46</f>
        <v>0</v>
      </c>
      <c r="G47" s="109">
        <f>'Actual Draws'!N46</f>
        <v>0</v>
      </c>
      <c r="H47" s="91"/>
      <c r="I47" s="94"/>
    </row>
    <row r="48" spans="1:9" ht="15" customHeight="1" thickBot="1" x14ac:dyDescent="0.3">
      <c r="A48" s="77" t="str">
        <f>IF('Scope Of Work - Budget'!B47="x","x","")</f>
        <v/>
      </c>
      <c r="B48" s="13">
        <v>410</v>
      </c>
      <c r="C48" s="102"/>
      <c r="D48" s="9" t="str">
        <f>IF('Scope Of Work - Budget'!C47&gt;0, 'Projected Draw Schedule '!C47,"")</f>
        <v/>
      </c>
      <c r="E48" s="12">
        <f>'Scope Of Work - Budget'!D47</f>
        <v>0</v>
      </c>
      <c r="F48" s="92">
        <f>E48-'Actual Draws'!L47</f>
        <v>0</v>
      </c>
      <c r="G48" s="109">
        <f>'Actual Draws'!N47</f>
        <v>0</v>
      </c>
      <c r="H48" s="91"/>
      <c r="I48" s="94"/>
    </row>
    <row r="49" spans="1:9" ht="15" customHeight="1" thickBot="1" x14ac:dyDescent="0.3">
      <c r="A49" s="77" t="str">
        <f>IF(A38="x","x","")</f>
        <v/>
      </c>
      <c r="B49" s="68"/>
      <c r="C49" s="105"/>
      <c r="D49" s="69" t="s">
        <v>19</v>
      </c>
      <c r="E49" s="67">
        <f>'Scope Of Work - Budget'!D48</f>
        <v>0</v>
      </c>
      <c r="F49" s="112">
        <f>E49-'Actual Draws'!L48</f>
        <v>0</v>
      </c>
      <c r="G49" s="110">
        <f>'Actual Draws'!N48</f>
        <v>0</v>
      </c>
      <c r="H49" s="106">
        <f>SUM(H39:H48)</f>
        <v>0</v>
      </c>
      <c r="I49" s="107"/>
    </row>
    <row r="50" spans="1:9" ht="48.75" customHeight="1" thickBot="1" x14ac:dyDescent="0.3">
      <c r="A50" s="75" t="s">
        <v>137</v>
      </c>
      <c r="B50" s="75" t="s">
        <v>119</v>
      </c>
      <c r="C50" s="75"/>
      <c r="D50" s="46" t="s">
        <v>0</v>
      </c>
      <c r="E50" s="47" t="s">
        <v>1</v>
      </c>
      <c r="F50" s="61" t="s">
        <v>43</v>
      </c>
      <c r="G50" s="46" t="s">
        <v>126</v>
      </c>
      <c r="H50" s="61" t="s">
        <v>142</v>
      </c>
      <c r="I50" s="62" t="s">
        <v>141</v>
      </c>
    </row>
    <row r="51" spans="1:9" ht="15" customHeight="1" thickBot="1" x14ac:dyDescent="0.3">
      <c r="A51" s="16" t="str">
        <f>IF(COUNTIF(A52:A67,"x"),"x","")</f>
        <v/>
      </c>
      <c r="B51" s="15">
        <v>500</v>
      </c>
      <c r="C51" s="100"/>
      <c r="D51" s="17" t="s">
        <v>20</v>
      </c>
      <c r="E51" s="18" t="s">
        <v>1</v>
      </c>
      <c r="F51" s="17"/>
      <c r="G51" s="17"/>
      <c r="H51" s="18" t="s">
        <v>143</v>
      </c>
      <c r="I51" s="64"/>
    </row>
    <row r="52" spans="1:9" ht="15" customHeight="1" thickBot="1" x14ac:dyDescent="0.3">
      <c r="A52" s="77" t="str">
        <f>IF('Scope Of Work - Budget'!B51="x","x","")</f>
        <v/>
      </c>
      <c r="B52" s="13">
        <v>501</v>
      </c>
      <c r="C52" s="102"/>
      <c r="D52" s="9" t="str">
        <f>IF('Scope Of Work - Budget'!C51&gt;0, 'Projected Draw Schedule '!C50,"")</f>
        <v>Demo</v>
      </c>
      <c r="E52" s="12">
        <f>'Scope Of Work - Budget'!D51</f>
        <v>0</v>
      </c>
      <c r="F52" s="91">
        <f>E52-'Actual Draws'!L50</f>
        <v>0</v>
      </c>
      <c r="G52" s="109">
        <f>'Actual Draws'!N50</f>
        <v>0</v>
      </c>
      <c r="H52" s="91"/>
      <c r="I52" s="94"/>
    </row>
    <row r="53" spans="1:9" ht="15" customHeight="1" thickBot="1" x14ac:dyDescent="0.3">
      <c r="A53" s="77" t="str">
        <f>IF('Scope Of Work - Budget'!B52="x","x","")</f>
        <v/>
      </c>
      <c r="B53" s="13">
        <v>502</v>
      </c>
      <c r="C53" s="102"/>
      <c r="D53" s="9" t="str">
        <f>IF('Scope Of Work - Budget'!C52&gt;0, 'Projected Draw Schedule '!C51,"")</f>
        <v>Rough Carpentry</v>
      </c>
      <c r="E53" s="12">
        <f>'Scope Of Work - Budget'!D52</f>
        <v>0</v>
      </c>
      <c r="F53" s="92">
        <f>E53-'Actual Draws'!L51</f>
        <v>0</v>
      </c>
      <c r="G53" s="109">
        <f>'Actual Draws'!N51</f>
        <v>0</v>
      </c>
      <c r="H53" s="91"/>
      <c r="I53" s="94"/>
    </row>
    <row r="54" spans="1:9" ht="15" customHeight="1" thickBot="1" x14ac:dyDescent="0.3">
      <c r="A54" s="77" t="str">
        <f>IF('Scope Of Work - Budget'!B53="x","x","")</f>
        <v/>
      </c>
      <c r="B54" s="13">
        <v>503</v>
      </c>
      <c r="C54" s="102"/>
      <c r="D54" s="9" t="str">
        <f>IF('Scope Of Work - Budget'!C53&gt;0, 'Projected Draw Schedule '!C52,"")</f>
        <v xml:space="preserve">Windows </v>
      </c>
      <c r="E54" s="12">
        <f>'Scope Of Work - Budget'!D53</f>
        <v>0</v>
      </c>
      <c r="F54" s="92">
        <f>E54-'Actual Draws'!L52</f>
        <v>0</v>
      </c>
      <c r="G54" s="109">
        <f>'Actual Draws'!N52</f>
        <v>0</v>
      </c>
      <c r="H54" s="91"/>
      <c r="I54" s="94"/>
    </row>
    <row r="55" spans="1:9" ht="15" customHeight="1" thickBot="1" x14ac:dyDescent="0.3">
      <c r="A55" s="77" t="str">
        <f>IF('Scope Of Work - Budget'!B54="x","x","")</f>
        <v/>
      </c>
      <c r="B55" s="13">
        <v>504</v>
      </c>
      <c r="C55" s="102"/>
      <c r="D55" s="9" t="str">
        <f>IF('Scope Of Work - Budget'!C54&gt;0, 'Projected Draw Schedule '!C53,"")</f>
        <v>Insulation</v>
      </c>
      <c r="E55" s="12">
        <f>'Scope Of Work - Budget'!D54</f>
        <v>0</v>
      </c>
      <c r="F55" s="92">
        <f>E55-'Actual Draws'!L53</f>
        <v>0</v>
      </c>
      <c r="G55" s="109">
        <f>'Actual Draws'!N53</f>
        <v>0</v>
      </c>
      <c r="H55" s="91"/>
      <c r="I55" s="94"/>
    </row>
    <row r="56" spans="1:9" ht="15" customHeight="1" thickBot="1" x14ac:dyDescent="0.3">
      <c r="A56" s="77" t="str">
        <f>IF('Scope Of Work - Budget'!B55="x","x","")</f>
        <v/>
      </c>
      <c r="B56" s="13">
        <v>505</v>
      </c>
      <c r="C56" s="102"/>
      <c r="D56" s="9" t="str">
        <f>IF('Scope Of Work - Budget'!C55&gt;0, 'Projected Draw Schedule '!C54,"")</f>
        <v>Drywall</v>
      </c>
      <c r="E56" s="12">
        <f>'Scope Of Work - Budget'!D55</f>
        <v>0</v>
      </c>
      <c r="F56" s="92">
        <f>E56-'Actual Draws'!L54</f>
        <v>0</v>
      </c>
      <c r="G56" s="109">
        <f>'Actual Draws'!N54</f>
        <v>0</v>
      </c>
      <c r="H56" s="91"/>
      <c r="I56" s="94"/>
    </row>
    <row r="57" spans="1:9" ht="15" customHeight="1" thickBot="1" x14ac:dyDescent="0.3">
      <c r="A57" s="77" t="str">
        <f>IF('Scope Of Work - Budget'!B56="x","x","")</f>
        <v/>
      </c>
      <c r="B57" s="13">
        <v>506</v>
      </c>
      <c r="C57" s="102"/>
      <c r="D57" s="9" t="str">
        <f>IF('Scope Of Work - Budget'!C56&gt;0, 'Projected Draw Schedule '!C55,"")</f>
        <v>Painting</v>
      </c>
      <c r="E57" s="12">
        <f>'Scope Of Work - Budget'!D56</f>
        <v>0</v>
      </c>
      <c r="F57" s="92">
        <f>E57-'Actual Draws'!L55</f>
        <v>0</v>
      </c>
      <c r="G57" s="109">
        <f>'Actual Draws'!N55</f>
        <v>0</v>
      </c>
      <c r="H57" s="91"/>
      <c r="I57" s="94"/>
    </row>
    <row r="58" spans="1:9" ht="15" customHeight="1" thickBot="1" x14ac:dyDescent="0.3">
      <c r="A58" s="77" t="str">
        <f>IF('Scope Of Work - Budget'!B57="x","x","")</f>
        <v/>
      </c>
      <c r="B58" s="13">
        <v>507</v>
      </c>
      <c r="C58" s="102"/>
      <c r="D58" s="9" t="str">
        <f>IF('Scope Of Work - Budget'!C57&gt;0, 'Projected Draw Schedule '!C56,"")</f>
        <v xml:space="preserve">Cabinets </v>
      </c>
      <c r="E58" s="12">
        <f>'Scope Of Work - Budget'!D57</f>
        <v>0</v>
      </c>
      <c r="F58" s="92">
        <f>E58-'Actual Draws'!L56</f>
        <v>0</v>
      </c>
      <c r="G58" s="109">
        <f>'Actual Draws'!N56</f>
        <v>0</v>
      </c>
      <c r="H58" s="91"/>
      <c r="I58" s="94"/>
    </row>
    <row r="59" spans="1:9" ht="15" customHeight="1" thickBot="1" x14ac:dyDescent="0.3">
      <c r="A59" s="77" t="str">
        <f>IF('Scope Of Work - Budget'!B58="x","x","")</f>
        <v/>
      </c>
      <c r="B59" s="13">
        <v>508</v>
      </c>
      <c r="C59" s="102"/>
      <c r="D59" s="9" t="str">
        <f>IF('Scope Of Work - Budget'!C58&gt;0, 'Projected Draw Schedule '!C57,"")</f>
        <v>Plumbing Fixtures &amp; Finish</v>
      </c>
      <c r="E59" s="12">
        <f>'Scope Of Work - Budget'!D58</f>
        <v>0</v>
      </c>
      <c r="F59" s="92">
        <f>E59-'Actual Draws'!L57</f>
        <v>0</v>
      </c>
      <c r="G59" s="109">
        <f>'Actual Draws'!N57</f>
        <v>0</v>
      </c>
      <c r="H59" s="91"/>
      <c r="I59" s="94"/>
    </row>
    <row r="60" spans="1:9" ht="15" customHeight="1" thickBot="1" x14ac:dyDescent="0.3">
      <c r="A60" s="77" t="str">
        <f>IF('Scope Of Work - Budget'!B59="x","x","")</f>
        <v/>
      </c>
      <c r="B60" s="13">
        <v>509</v>
      </c>
      <c r="C60" s="102"/>
      <c r="D60" s="9" t="str">
        <f>IF('Scope Of Work - Budget'!C59&gt;0, 'Projected Draw Schedule '!C58,"")</f>
        <v>Electrical Fixtures &amp; Finish</v>
      </c>
      <c r="E60" s="12">
        <f>'Scope Of Work - Budget'!D59</f>
        <v>0</v>
      </c>
      <c r="F60" s="92">
        <f>E60-'Actual Draws'!L58</f>
        <v>0</v>
      </c>
      <c r="G60" s="109">
        <f>'Actual Draws'!N58</f>
        <v>0</v>
      </c>
      <c r="H60" s="91"/>
      <c r="I60" s="94"/>
    </row>
    <row r="61" spans="1:9" ht="15" customHeight="1" thickBot="1" x14ac:dyDescent="0.3">
      <c r="A61" s="77" t="str">
        <f>IF('Scope Of Work - Budget'!B60="x","x","")</f>
        <v/>
      </c>
      <c r="B61" s="13">
        <v>510</v>
      </c>
      <c r="C61" s="102"/>
      <c r="D61" s="9" t="str">
        <f>IF('Scope Of Work - Budget'!C60&gt;0, 'Projected Draw Schedule '!C59,"")</f>
        <v xml:space="preserve">Countertops </v>
      </c>
      <c r="E61" s="12">
        <f>'Scope Of Work - Budget'!D60</f>
        <v>0</v>
      </c>
      <c r="F61" s="92">
        <f>E61-'Actual Draws'!L59</f>
        <v>0</v>
      </c>
      <c r="G61" s="109">
        <f>'Actual Draws'!N59</f>
        <v>0</v>
      </c>
      <c r="H61" s="91"/>
      <c r="I61" s="94"/>
    </row>
    <row r="62" spans="1:9" ht="15" customHeight="1" thickBot="1" x14ac:dyDescent="0.3">
      <c r="A62" s="77" t="str">
        <f>IF('Scope Of Work - Budget'!B61="x","x","")</f>
        <v/>
      </c>
      <c r="B62" s="13">
        <v>511</v>
      </c>
      <c r="C62" s="102"/>
      <c r="D62" s="9" t="str">
        <f>IF('Scope Of Work - Budget'!C61&gt;0, 'Projected Draw Schedule '!C60,"")</f>
        <v>Appliances</v>
      </c>
      <c r="E62" s="12">
        <f>'Scope Of Work - Budget'!D61</f>
        <v>0</v>
      </c>
      <c r="F62" s="92">
        <f>E62-'Actual Draws'!L60</f>
        <v>0</v>
      </c>
      <c r="G62" s="109">
        <f>'Actual Draws'!N60</f>
        <v>0</v>
      </c>
      <c r="H62" s="91"/>
      <c r="I62" s="94"/>
    </row>
    <row r="63" spans="1:9" ht="15" customHeight="1" thickBot="1" x14ac:dyDescent="0.3">
      <c r="A63" s="77" t="str">
        <f>IF('Scope Of Work - Budget'!B62="x","x","")</f>
        <v/>
      </c>
      <c r="B63" s="13">
        <v>512</v>
      </c>
      <c r="C63" s="102"/>
      <c r="D63" s="9" t="str">
        <f>IF('Scope Of Work - Budget'!C62&gt;0, 'Projected Draw Schedule '!C61,"")</f>
        <v>Finish Carpentry</v>
      </c>
      <c r="E63" s="12">
        <f>'Scope Of Work - Budget'!D62</f>
        <v>0</v>
      </c>
      <c r="F63" s="92">
        <f>E63-'Actual Draws'!L61</f>
        <v>0</v>
      </c>
      <c r="G63" s="109">
        <f>'Actual Draws'!N61</f>
        <v>0</v>
      </c>
      <c r="H63" s="91"/>
      <c r="I63" s="94"/>
    </row>
    <row r="64" spans="1:9" ht="15" customHeight="1" thickBot="1" x14ac:dyDescent="0.3">
      <c r="A64" s="77" t="str">
        <f>IF('Scope Of Work - Budget'!B63="x","x","")</f>
        <v/>
      </c>
      <c r="B64" s="13">
        <v>513</v>
      </c>
      <c r="C64" s="102"/>
      <c r="D64" s="9" t="str">
        <f>IF('Scope Of Work - Budget'!C63&gt;0, 'Projected Draw Schedule '!C62,"")</f>
        <v>Hardware &amp; Acccessories</v>
      </c>
      <c r="E64" s="12">
        <f>'Scope Of Work - Budget'!D63</f>
        <v>0</v>
      </c>
      <c r="F64" s="92">
        <f>E64-'Actual Draws'!L62</f>
        <v>0</v>
      </c>
      <c r="G64" s="109">
        <f>'Actual Draws'!N62</f>
        <v>0</v>
      </c>
      <c r="H64" s="91"/>
      <c r="I64" s="94"/>
    </row>
    <row r="65" spans="1:9" ht="15" customHeight="1" thickBot="1" x14ac:dyDescent="0.3">
      <c r="A65" s="77" t="str">
        <f>IF('Scope Of Work - Budget'!B64="x","x","")</f>
        <v/>
      </c>
      <c r="B65" s="13">
        <v>514</v>
      </c>
      <c r="C65" s="102"/>
      <c r="D65" s="9" t="str">
        <f>IF('Scope Of Work - Budget'!C64&gt;0, 'Projected Draw Schedule '!C63,"")</f>
        <v>Flooring</v>
      </c>
      <c r="E65" s="12">
        <f>'Scope Of Work - Budget'!D64</f>
        <v>0</v>
      </c>
      <c r="F65" s="92">
        <f>E65-'Actual Draws'!L63</f>
        <v>0</v>
      </c>
      <c r="G65" s="109">
        <f>'Actual Draws'!N63</f>
        <v>0</v>
      </c>
      <c r="H65" s="91"/>
      <c r="I65" s="94"/>
    </row>
    <row r="66" spans="1:9" ht="15" customHeight="1" thickBot="1" x14ac:dyDescent="0.3">
      <c r="A66" s="77" t="str">
        <f>IF('Scope Of Work - Budget'!B65="x","x","")</f>
        <v/>
      </c>
      <c r="B66" s="13">
        <v>515</v>
      </c>
      <c r="C66" s="102"/>
      <c r="D66" s="9" t="str">
        <f>IF('Scope Of Work - Budget'!C65&gt;0, 'Projected Draw Schedule '!C64,"")</f>
        <v>Clean Up</v>
      </c>
      <c r="E66" s="12">
        <f>'Scope Of Work - Budget'!D65</f>
        <v>0</v>
      </c>
      <c r="F66" s="92">
        <f>E66-'Actual Draws'!L64</f>
        <v>0</v>
      </c>
      <c r="G66" s="109">
        <f>'Actual Draws'!N64</f>
        <v>0</v>
      </c>
      <c r="H66" s="91"/>
      <c r="I66" s="94"/>
    </row>
    <row r="67" spans="1:9" ht="15" customHeight="1" thickBot="1" x14ac:dyDescent="0.3">
      <c r="A67" s="77" t="str">
        <f>IF('Scope Of Work - Budget'!B66="x","x","")</f>
        <v/>
      </c>
      <c r="B67" s="13">
        <v>516</v>
      </c>
      <c r="C67" s="102"/>
      <c r="D67" s="9" t="str">
        <f>IF('Scope Of Work - Budget'!C66&gt;0, 'Projected Draw Schedule '!C65,"")</f>
        <v/>
      </c>
      <c r="E67" s="12">
        <f>'Scope Of Work - Budget'!D66</f>
        <v>0</v>
      </c>
      <c r="F67" s="92">
        <f>E67-'Actual Draws'!L65</f>
        <v>0</v>
      </c>
      <c r="G67" s="109">
        <f>'Actual Draws'!N65</f>
        <v>0</v>
      </c>
      <c r="H67" s="91"/>
      <c r="I67" s="94"/>
    </row>
    <row r="68" spans="1:9" ht="15" customHeight="1" thickBot="1" x14ac:dyDescent="0.3">
      <c r="A68" s="77" t="str">
        <f>IF(A51="x","x","")</f>
        <v/>
      </c>
      <c r="B68" s="68"/>
      <c r="C68" s="105"/>
      <c r="D68" s="69" t="s">
        <v>19</v>
      </c>
      <c r="E68" s="67">
        <f>'Scope Of Work - Budget'!D67</f>
        <v>0</v>
      </c>
      <c r="F68" s="112">
        <f>E68-'Actual Draws'!L66</f>
        <v>0</v>
      </c>
      <c r="G68" s="110">
        <f>'Actual Draws'!N66</f>
        <v>0</v>
      </c>
      <c r="H68" s="106">
        <f>SUM(H52:H67)</f>
        <v>0</v>
      </c>
      <c r="I68" s="107"/>
    </row>
    <row r="69" spans="1:9" ht="15" customHeight="1" thickBot="1" x14ac:dyDescent="0.3">
      <c r="A69" s="16" t="str">
        <f>IF(COUNTIF(A70:A83,"x"),"x","")</f>
        <v/>
      </c>
      <c r="B69" s="15">
        <v>600</v>
      </c>
      <c r="C69" s="100"/>
      <c r="D69" s="17" t="s">
        <v>21</v>
      </c>
      <c r="E69" s="18" t="s">
        <v>1</v>
      </c>
      <c r="F69" s="17"/>
      <c r="G69" s="17"/>
      <c r="H69" s="18" t="s">
        <v>143</v>
      </c>
      <c r="I69" s="64"/>
    </row>
    <row r="70" spans="1:9" ht="15" customHeight="1" thickBot="1" x14ac:dyDescent="0.3">
      <c r="A70" s="77" t="str">
        <f>IF('Scope Of Work - Budget'!B69="x","x","")</f>
        <v/>
      </c>
      <c r="B70" s="13">
        <v>601</v>
      </c>
      <c r="C70" s="102"/>
      <c r="D70" s="9" t="str">
        <f>IF('Scope Of Work - Budget'!C69&gt;0, 'Projected Draw Schedule '!C68,"")</f>
        <v>Demo</v>
      </c>
      <c r="E70" s="12">
        <f>'Scope Of Work - Budget'!D69</f>
        <v>0</v>
      </c>
      <c r="F70" s="92">
        <f>E70-'Actual Draws'!L68</f>
        <v>0</v>
      </c>
      <c r="G70" s="109">
        <f>'Actual Draws'!N68</f>
        <v>0</v>
      </c>
      <c r="H70" s="91"/>
      <c r="I70" s="94"/>
    </row>
    <row r="71" spans="1:9" ht="15" customHeight="1" thickBot="1" x14ac:dyDescent="0.3">
      <c r="A71" s="77" t="str">
        <f>IF('Scope Of Work - Budget'!B70="x","x","")</f>
        <v/>
      </c>
      <c r="B71" s="13">
        <v>602</v>
      </c>
      <c r="C71" s="102"/>
      <c r="D71" s="9" t="str">
        <f>IF('Scope Of Work - Budget'!C70&gt;0, 'Projected Draw Schedule '!C69,"")</f>
        <v>Rough Carpentry</v>
      </c>
      <c r="E71" s="12">
        <f>'Scope Of Work - Budget'!D70</f>
        <v>0</v>
      </c>
      <c r="F71" s="92">
        <f>E71-'Actual Draws'!L69</f>
        <v>0</v>
      </c>
      <c r="G71" s="109">
        <f>'Actual Draws'!N69</f>
        <v>0</v>
      </c>
      <c r="H71" s="91"/>
      <c r="I71" s="94"/>
    </row>
    <row r="72" spans="1:9" ht="15" customHeight="1" thickBot="1" x14ac:dyDescent="0.3">
      <c r="A72" s="77" t="str">
        <f>IF('Scope Of Work - Budget'!B71="x","x","")</f>
        <v/>
      </c>
      <c r="B72" s="13">
        <v>603</v>
      </c>
      <c r="C72" s="102"/>
      <c r="D72" s="9" t="str">
        <f>IF('Scope Of Work - Budget'!C71&gt;0, 'Projected Draw Schedule '!C70,"")</f>
        <v xml:space="preserve">Windows </v>
      </c>
      <c r="E72" s="12">
        <f>'Scope Of Work - Budget'!D71</f>
        <v>0</v>
      </c>
      <c r="F72" s="92">
        <f>E72-'Actual Draws'!L70</f>
        <v>0</v>
      </c>
      <c r="G72" s="109">
        <f>'Actual Draws'!N70</f>
        <v>0</v>
      </c>
      <c r="H72" s="91"/>
      <c r="I72" s="94"/>
    </row>
    <row r="73" spans="1:9" ht="15" customHeight="1" thickBot="1" x14ac:dyDescent="0.3">
      <c r="A73" s="77" t="str">
        <f>IF('Scope Of Work - Budget'!B72="x","x","")</f>
        <v/>
      </c>
      <c r="B73" s="13">
        <v>604</v>
      </c>
      <c r="C73" s="102"/>
      <c r="D73" s="9" t="str">
        <f>IF('Scope Of Work - Budget'!C72&gt;0, 'Projected Draw Schedule '!C71,"")</f>
        <v>Insulation</v>
      </c>
      <c r="E73" s="12">
        <f>'Scope Of Work - Budget'!D72</f>
        <v>0</v>
      </c>
      <c r="F73" s="92">
        <f>E73-'Actual Draws'!L71</f>
        <v>0</v>
      </c>
      <c r="G73" s="109">
        <f>'Actual Draws'!N71</f>
        <v>0</v>
      </c>
      <c r="H73" s="91"/>
      <c r="I73" s="94"/>
    </row>
    <row r="74" spans="1:9" ht="15" customHeight="1" thickBot="1" x14ac:dyDescent="0.3">
      <c r="A74" s="77" t="str">
        <f>IF('Scope Of Work - Budget'!B73="x","x","")</f>
        <v/>
      </c>
      <c r="B74" s="13">
        <v>605</v>
      </c>
      <c r="C74" s="102"/>
      <c r="D74" s="9" t="str">
        <f>IF('Scope Of Work - Budget'!C73&gt;0, 'Projected Draw Schedule '!C72,"")</f>
        <v>Drywall</v>
      </c>
      <c r="E74" s="12">
        <f>'Scope Of Work - Budget'!D73</f>
        <v>0</v>
      </c>
      <c r="F74" s="92">
        <f>E74-'Actual Draws'!L72</f>
        <v>0</v>
      </c>
      <c r="G74" s="109">
        <f>'Actual Draws'!N72</f>
        <v>0</v>
      </c>
      <c r="H74" s="91"/>
      <c r="I74" s="94"/>
    </row>
    <row r="75" spans="1:9" ht="15" customHeight="1" thickBot="1" x14ac:dyDescent="0.3">
      <c r="A75" s="77" t="str">
        <f>IF('Scope Of Work - Budget'!B74="x","x","")</f>
        <v/>
      </c>
      <c r="B75" s="13">
        <v>606</v>
      </c>
      <c r="C75" s="102"/>
      <c r="D75" s="9" t="str">
        <f>IF('Scope Of Work - Budget'!C74&gt;0, 'Projected Draw Schedule '!C73,"")</f>
        <v>Painting</v>
      </c>
      <c r="E75" s="12">
        <f>'Scope Of Work - Budget'!D74</f>
        <v>0</v>
      </c>
      <c r="F75" s="92">
        <f>E75-'Actual Draws'!L73</f>
        <v>0</v>
      </c>
      <c r="G75" s="109">
        <f>'Actual Draws'!N73</f>
        <v>0</v>
      </c>
      <c r="H75" s="91"/>
      <c r="I75" s="94"/>
    </row>
    <row r="76" spans="1:9" ht="15" customHeight="1" thickBot="1" x14ac:dyDescent="0.3">
      <c r="A76" s="77" t="str">
        <f>IF('Scope Of Work - Budget'!B75="x","x","")</f>
        <v/>
      </c>
      <c r="B76" s="13">
        <v>607</v>
      </c>
      <c r="C76" s="102"/>
      <c r="D76" s="9" t="str">
        <f>IF('Scope Of Work - Budget'!C75&gt;0, 'Projected Draw Schedule '!C74,"")</f>
        <v xml:space="preserve">Cabinets </v>
      </c>
      <c r="E76" s="12">
        <f>'Scope Of Work - Budget'!D75</f>
        <v>0</v>
      </c>
      <c r="F76" s="92">
        <f>E76-'Actual Draws'!L74</f>
        <v>0</v>
      </c>
      <c r="G76" s="109">
        <f>'Actual Draws'!N74</f>
        <v>0</v>
      </c>
      <c r="H76" s="91"/>
      <c r="I76" s="94"/>
    </row>
    <row r="77" spans="1:9" ht="15" customHeight="1" thickBot="1" x14ac:dyDescent="0.3">
      <c r="A77" s="77" t="str">
        <f>IF('Scope Of Work - Budget'!B76="x","x","")</f>
        <v/>
      </c>
      <c r="B77" s="13">
        <v>608</v>
      </c>
      <c r="C77" s="102"/>
      <c r="D77" s="9" t="str">
        <f>IF('Scope Of Work - Budget'!C76&gt;0, 'Projected Draw Schedule '!C75,"")</f>
        <v>Doors &amp; Trim</v>
      </c>
      <c r="E77" s="12">
        <f>'Scope Of Work - Budget'!D76</f>
        <v>0</v>
      </c>
      <c r="F77" s="92">
        <f>E77-'Actual Draws'!L75</f>
        <v>0</v>
      </c>
      <c r="G77" s="109">
        <f>'Actual Draws'!N75</f>
        <v>0</v>
      </c>
      <c r="H77" s="91"/>
      <c r="I77" s="94"/>
    </row>
    <row r="78" spans="1:9" ht="15" customHeight="1" thickBot="1" x14ac:dyDescent="0.3">
      <c r="A78" s="77" t="str">
        <f>IF('Scope Of Work - Budget'!B77="x","x","")</f>
        <v/>
      </c>
      <c r="B78" s="13">
        <v>609</v>
      </c>
      <c r="C78" s="102"/>
      <c r="D78" s="9" t="str">
        <f>IF('Scope Of Work - Budget'!C77&gt;0, 'Projected Draw Schedule '!C76,"")</f>
        <v>Electrical Fixtures &amp; Finish</v>
      </c>
      <c r="E78" s="12">
        <f>'Scope Of Work - Budget'!D77</f>
        <v>0</v>
      </c>
      <c r="F78" s="92">
        <f>E78-'Actual Draws'!L76</f>
        <v>0</v>
      </c>
      <c r="G78" s="109">
        <f>'Actual Draws'!N76</f>
        <v>0</v>
      </c>
      <c r="H78" s="91"/>
      <c r="I78" s="94"/>
    </row>
    <row r="79" spans="1:9" ht="15" customHeight="1" thickBot="1" x14ac:dyDescent="0.3">
      <c r="A79" s="77" t="str">
        <f>IF('Scope Of Work - Budget'!B78="x","x","")</f>
        <v/>
      </c>
      <c r="B79" s="13">
        <v>610</v>
      </c>
      <c r="C79" s="102"/>
      <c r="D79" s="9" t="str">
        <f>IF('Scope Of Work - Budget'!C78&gt;0, 'Projected Draw Schedule '!C77,"")</f>
        <v>Finish Carpentry</v>
      </c>
      <c r="E79" s="12">
        <f>'Scope Of Work - Budget'!D78</f>
        <v>0</v>
      </c>
      <c r="F79" s="92">
        <f>E79-'Actual Draws'!L77</f>
        <v>0</v>
      </c>
      <c r="G79" s="109">
        <f>'Actual Draws'!N77</f>
        <v>0</v>
      </c>
      <c r="H79" s="91"/>
      <c r="I79" s="94"/>
    </row>
    <row r="80" spans="1:9" ht="15" customHeight="1" thickBot="1" x14ac:dyDescent="0.3">
      <c r="A80" s="77" t="str">
        <f>IF('Scope Of Work - Budget'!B79="x","x","")</f>
        <v/>
      </c>
      <c r="B80" s="13">
        <v>611</v>
      </c>
      <c r="C80" s="102"/>
      <c r="D80" s="9" t="str">
        <f>IF('Scope Of Work - Budget'!C79&gt;0, 'Projected Draw Schedule '!C78,"")</f>
        <v xml:space="preserve">Finish Hardware </v>
      </c>
      <c r="E80" s="12">
        <f>'Scope Of Work - Budget'!D79</f>
        <v>0</v>
      </c>
      <c r="F80" s="92">
        <f>E80-'Actual Draws'!L78</f>
        <v>0</v>
      </c>
      <c r="G80" s="109">
        <f>'Actual Draws'!N78</f>
        <v>0</v>
      </c>
      <c r="H80" s="91"/>
      <c r="I80" s="94"/>
    </row>
    <row r="81" spans="1:9" ht="15" customHeight="1" thickBot="1" x14ac:dyDescent="0.3">
      <c r="A81" s="77" t="str">
        <f>IF('Scope Of Work - Budget'!B80="x","x","")</f>
        <v/>
      </c>
      <c r="B81" s="13">
        <v>612</v>
      </c>
      <c r="C81" s="102"/>
      <c r="D81" s="9" t="str">
        <f>IF('Scope Of Work - Budget'!C80&gt;0, 'Projected Draw Schedule '!C79,"")</f>
        <v>Flooring</v>
      </c>
      <c r="E81" s="12">
        <f>'Scope Of Work - Budget'!D80</f>
        <v>0</v>
      </c>
      <c r="F81" s="92">
        <f>E81-'Actual Draws'!L79</f>
        <v>0</v>
      </c>
      <c r="G81" s="109">
        <f>'Actual Draws'!N79</f>
        <v>0</v>
      </c>
      <c r="H81" s="91"/>
      <c r="I81" s="94"/>
    </row>
    <row r="82" spans="1:9" ht="15" customHeight="1" thickBot="1" x14ac:dyDescent="0.3">
      <c r="A82" s="77" t="str">
        <f>IF('Scope Of Work - Budget'!B81="x","x","")</f>
        <v/>
      </c>
      <c r="B82" s="13">
        <v>613</v>
      </c>
      <c r="C82" s="102"/>
      <c r="D82" s="9" t="str">
        <f>IF('Scope Of Work - Budget'!C81&gt;0, 'Projected Draw Schedule '!C80,"")</f>
        <v>Clean Up</v>
      </c>
      <c r="E82" s="12">
        <f>'Scope Of Work - Budget'!D81</f>
        <v>0</v>
      </c>
      <c r="F82" s="92">
        <f>E82-'Actual Draws'!L80</f>
        <v>0</v>
      </c>
      <c r="G82" s="109">
        <f>'Actual Draws'!N80</f>
        <v>0</v>
      </c>
      <c r="H82" s="91"/>
      <c r="I82" s="94"/>
    </row>
    <row r="83" spans="1:9" ht="15" customHeight="1" thickBot="1" x14ac:dyDescent="0.3">
      <c r="A83" s="77" t="str">
        <f>IF('Scope Of Work - Budget'!B82="x","x","")</f>
        <v/>
      </c>
      <c r="B83" s="13">
        <v>614</v>
      </c>
      <c r="C83" s="102"/>
      <c r="D83" s="9" t="str">
        <f>IF('Scope Of Work - Budget'!C82&gt;0, 'Projected Draw Schedule '!C81,"")</f>
        <v/>
      </c>
      <c r="E83" s="12">
        <f>'Scope Of Work - Budget'!D82</f>
        <v>0</v>
      </c>
      <c r="F83" s="92">
        <f>E83-'Actual Draws'!L81</f>
        <v>0</v>
      </c>
      <c r="G83" s="109">
        <f>'Actual Draws'!N81</f>
        <v>0</v>
      </c>
      <c r="H83" s="91"/>
      <c r="I83" s="94"/>
    </row>
    <row r="84" spans="1:9" ht="15" customHeight="1" thickBot="1" x14ac:dyDescent="0.3">
      <c r="A84" s="77" t="str">
        <f>IF(A69="x","x","")</f>
        <v/>
      </c>
      <c r="B84" s="68"/>
      <c r="C84" s="105"/>
      <c r="D84" s="69" t="s">
        <v>19</v>
      </c>
      <c r="E84" s="67">
        <f>'Scope Of Work - Budget'!D83</f>
        <v>0</v>
      </c>
      <c r="F84" s="112">
        <f>E84-'Actual Draws'!L82</f>
        <v>0</v>
      </c>
      <c r="G84" s="110">
        <f>'Actual Draws'!N82</f>
        <v>0</v>
      </c>
      <c r="H84" s="106">
        <f>SUM(H70:H83)</f>
        <v>0</v>
      </c>
      <c r="I84" s="107"/>
    </row>
    <row r="85" spans="1:9" ht="15" customHeight="1" thickBot="1" x14ac:dyDescent="0.3">
      <c r="A85" s="16" t="str">
        <f>IF(COUNTIF(A86:A99,"x"),"x","")</f>
        <v/>
      </c>
      <c r="B85" s="15">
        <v>700</v>
      </c>
      <c r="C85" s="100"/>
      <c r="D85" s="17" t="s">
        <v>23</v>
      </c>
      <c r="E85" s="18" t="s">
        <v>1</v>
      </c>
      <c r="F85" s="17"/>
      <c r="G85" s="17"/>
      <c r="H85" s="18" t="s">
        <v>143</v>
      </c>
      <c r="I85" s="64"/>
    </row>
    <row r="86" spans="1:9" ht="15" customHeight="1" thickBot="1" x14ac:dyDescent="0.3">
      <c r="A86" s="77" t="str">
        <f>IF('Scope Of Work - Budget'!B85="x","x","")</f>
        <v/>
      </c>
      <c r="B86" s="13">
        <v>701</v>
      </c>
      <c r="C86" s="102"/>
      <c r="D86" s="9" t="str">
        <f>IF('Scope Of Work - Budget'!C85&gt;0, 'Projected Draw Schedule '!C84,"")</f>
        <v>Demo</v>
      </c>
      <c r="E86" s="12">
        <f>'Scope Of Work - Budget'!D85</f>
        <v>0</v>
      </c>
      <c r="F86" s="92">
        <f>E86-'Actual Draws'!L84</f>
        <v>0</v>
      </c>
      <c r="G86" s="109">
        <f>'Actual Draws'!N84</f>
        <v>0</v>
      </c>
      <c r="H86" s="91"/>
      <c r="I86" s="94"/>
    </row>
    <row r="87" spans="1:9" ht="15" customHeight="1" thickBot="1" x14ac:dyDescent="0.3">
      <c r="A87" s="77" t="str">
        <f>IF('Scope Of Work - Budget'!B86="x","x","")</f>
        <v/>
      </c>
      <c r="B87" s="13">
        <v>702</v>
      </c>
      <c r="C87" s="102"/>
      <c r="D87" s="9" t="str">
        <f>IF('Scope Of Work - Budget'!C86&gt;0, 'Projected Draw Schedule '!C85,"")</f>
        <v>Rough Carpentry</v>
      </c>
      <c r="E87" s="12">
        <f>'Scope Of Work - Budget'!D86</f>
        <v>0</v>
      </c>
      <c r="F87" s="92">
        <f>E87-'Actual Draws'!L85</f>
        <v>0</v>
      </c>
      <c r="G87" s="109">
        <f>'Actual Draws'!N85</f>
        <v>0</v>
      </c>
      <c r="H87" s="91"/>
      <c r="I87" s="94"/>
    </row>
    <row r="88" spans="1:9" ht="15" customHeight="1" thickBot="1" x14ac:dyDescent="0.3">
      <c r="A88" s="77" t="str">
        <f>IF('Scope Of Work - Budget'!B87="x","x","")</f>
        <v/>
      </c>
      <c r="B88" s="13">
        <v>703</v>
      </c>
      <c r="C88" s="102"/>
      <c r="D88" s="9" t="str">
        <f>IF('Scope Of Work - Budget'!C87&gt;0, 'Projected Draw Schedule '!C86,"")</f>
        <v xml:space="preserve">Windows </v>
      </c>
      <c r="E88" s="12">
        <f>'Scope Of Work - Budget'!D87</f>
        <v>0</v>
      </c>
      <c r="F88" s="92">
        <f>E88-'Actual Draws'!L86</f>
        <v>0</v>
      </c>
      <c r="G88" s="109">
        <f>'Actual Draws'!N86</f>
        <v>0</v>
      </c>
      <c r="H88" s="91"/>
      <c r="I88" s="94"/>
    </row>
    <row r="89" spans="1:9" ht="15" customHeight="1" thickBot="1" x14ac:dyDescent="0.3">
      <c r="A89" s="77" t="str">
        <f>IF('Scope Of Work - Budget'!B88="x","x","")</f>
        <v/>
      </c>
      <c r="B89" s="13">
        <v>704</v>
      </c>
      <c r="C89" s="102"/>
      <c r="D89" s="9" t="str">
        <f>IF('Scope Of Work - Budget'!C88&gt;0, 'Projected Draw Schedule '!C87,"")</f>
        <v>Fireplace</v>
      </c>
      <c r="E89" s="12">
        <f>'Scope Of Work - Budget'!D88</f>
        <v>0</v>
      </c>
      <c r="F89" s="92">
        <f>E89-'Actual Draws'!L87</f>
        <v>0</v>
      </c>
      <c r="G89" s="109">
        <f>'Actual Draws'!N87</f>
        <v>0</v>
      </c>
      <c r="H89" s="91"/>
      <c r="I89" s="94"/>
    </row>
    <row r="90" spans="1:9" ht="15" customHeight="1" thickBot="1" x14ac:dyDescent="0.3">
      <c r="A90" s="77" t="str">
        <f>IF('Scope Of Work - Budget'!B89="x","x","")</f>
        <v/>
      </c>
      <c r="B90" s="13">
        <v>705</v>
      </c>
      <c r="C90" s="102"/>
      <c r="D90" s="9" t="str">
        <f>IF('Scope Of Work - Budget'!C89&gt;0, 'Projected Draw Schedule '!C88,"")</f>
        <v>Insulation</v>
      </c>
      <c r="E90" s="12">
        <f>'Scope Of Work - Budget'!D89</f>
        <v>0</v>
      </c>
      <c r="F90" s="92">
        <f>E90-'Actual Draws'!L88</f>
        <v>0</v>
      </c>
      <c r="G90" s="109">
        <f>'Actual Draws'!N88</f>
        <v>0</v>
      </c>
      <c r="H90" s="91"/>
      <c r="I90" s="94"/>
    </row>
    <row r="91" spans="1:9" ht="15" customHeight="1" thickBot="1" x14ac:dyDescent="0.3">
      <c r="A91" s="77" t="str">
        <f>IF('Scope Of Work - Budget'!B90="x","x","")</f>
        <v/>
      </c>
      <c r="B91" s="13">
        <v>706</v>
      </c>
      <c r="C91" s="102"/>
      <c r="D91" s="9" t="str">
        <f>IF('Scope Of Work - Budget'!C90&gt;0, 'Projected Draw Schedule '!C89,"")</f>
        <v>Drywall</v>
      </c>
      <c r="E91" s="12">
        <f>'Scope Of Work - Budget'!D90</f>
        <v>0</v>
      </c>
      <c r="F91" s="92">
        <f>E91-'Actual Draws'!L89</f>
        <v>0</v>
      </c>
      <c r="G91" s="109">
        <f>'Actual Draws'!N89</f>
        <v>0</v>
      </c>
      <c r="H91" s="91"/>
      <c r="I91" s="94"/>
    </row>
    <row r="92" spans="1:9" ht="15" customHeight="1" thickBot="1" x14ac:dyDescent="0.3">
      <c r="A92" s="77" t="str">
        <f>IF('Scope Of Work - Budget'!B91="x","x","")</f>
        <v/>
      </c>
      <c r="B92" s="13">
        <v>707</v>
      </c>
      <c r="C92" s="102"/>
      <c r="D92" s="9" t="str">
        <f>IF('Scope Of Work - Budget'!C91&gt;0, 'Projected Draw Schedule '!C90,"")</f>
        <v>Painting</v>
      </c>
      <c r="E92" s="12">
        <f>'Scope Of Work - Budget'!D91</f>
        <v>0</v>
      </c>
      <c r="F92" s="92">
        <f>E92-'Actual Draws'!L90</f>
        <v>0</v>
      </c>
      <c r="G92" s="109">
        <f>'Actual Draws'!N90</f>
        <v>0</v>
      </c>
      <c r="H92" s="91"/>
      <c r="I92" s="94"/>
    </row>
    <row r="93" spans="1:9" ht="15" customHeight="1" thickBot="1" x14ac:dyDescent="0.3">
      <c r="A93" s="77" t="str">
        <f>IF('Scope Of Work - Budget'!B92="x","x","")</f>
        <v/>
      </c>
      <c r="B93" s="13">
        <v>708</v>
      </c>
      <c r="C93" s="102"/>
      <c r="D93" s="9" t="str">
        <f>IF('Scope Of Work - Budget'!C92&gt;0, 'Projected Draw Schedule '!C91,"")</f>
        <v>Doors &amp; Trim</v>
      </c>
      <c r="E93" s="12">
        <f>'Scope Of Work - Budget'!D92</f>
        <v>0</v>
      </c>
      <c r="F93" s="92">
        <f>E93-'Actual Draws'!L91</f>
        <v>0</v>
      </c>
      <c r="G93" s="109">
        <f>'Actual Draws'!N91</f>
        <v>0</v>
      </c>
      <c r="H93" s="91"/>
      <c r="I93" s="94"/>
    </row>
    <row r="94" spans="1:9" ht="15" customHeight="1" thickBot="1" x14ac:dyDescent="0.3">
      <c r="A94" s="77" t="str">
        <f>IF('Scope Of Work - Budget'!B93="x","x","")</f>
        <v/>
      </c>
      <c r="B94" s="13">
        <v>709</v>
      </c>
      <c r="C94" s="102"/>
      <c r="D94" s="9" t="str">
        <f>IF('Scope Of Work - Budget'!C93&gt;0, 'Projected Draw Schedule '!C92,"")</f>
        <v>Electrical Fixtures &amp; Finish</v>
      </c>
      <c r="E94" s="12">
        <f>'Scope Of Work - Budget'!D93</f>
        <v>0</v>
      </c>
      <c r="F94" s="92">
        <f>E94-'Actual Draws'!L92</f>
        <v>0</v>
      </c>
      <c r="G94" s="109">
        <f>'Actual Draws'!N92</f>
        <v>0</v>
      </c>
      <c r="H94" s="91"/>
      <c r="I94" s="94"/>
    </row>
    <row r="95" spans="1:9" ht="15" customHeight="1" thickBot="1" x14ac:dyDescent="0.3">
      <c r="A95" s="77" t="str">
        <f>IF('Scope Of Work - Budget'!B94="x","x","")</f>
        <v/>
      </c>
      <c r="B95" s="13">
        <v>710</v>
      </c>
      <c r="C95" s="102"/>
      <c r="D95" s="9" t="str">
        <f>IF('Scope Of Work - Budget'!C94&gt;0, 'Projected Draw Schedule '!C93,"")</f>
        <v>Finish Carpentry</v>
      </c>
      <c r="E95" s="12">
        <f>'Scope Of Work - Budget'!D94</f>
        <v>0</v>
      </c>
      <c r="F95" s="92">
        <f>E95-'Actual Draws'!L93</f>
        <v>0</v>
      </c>
      <c r="G95" s="109">
        <f>'Actual Draws'!N93</f>
        <v>0</v>
      </c>
      <c r="H95" s="91"/>
      <c r="I95" s="94"/>
    </row>
    <row r="96" spans="1:9" ht="15" customHeight="1" thickBot="1" x14ac:dyDescent="0.3">
      <c r="A96" s="77" t="str">
        <f>IF('Scope Of Work - Budget'!B95="x","x","")</f>
        <v/>
      </c>
      <c r="B96" s="13">
        <v>711</v>
      </c>
      <c r="C96" s="102"/>
      <c r="D96" s="9" t="str">
        <f>IF('Scope Of Work - Budget'!C95&gt;0, 'Projected Draw Schedule '!C94,"")</f>
        <v xml:space="preserve">Finish Hardware </v>
      </c>
      <c r="E96" s="12">
        <f>'Scope Of Work - Budget'!D95</f>
        <v>0</v>
      </c>
      <c r="F96" s="92">
        <f>E96-'Actual Draws'!L94</f>
        <v>0</v>
      </c>
      <c r="G96" s="109">
        <f>'Actual Draws'!N94</f>
        <v>0</v>
      </c>
      <c r="H96" s="91"/>
      <c r="I96" s="94"/>
    </row>
    <row r="97" spans="1:9" ht="15" customHeight="1" thickBot="1" x14ac:dyDescent="0.3">
      <c r="A97" s="77" t="str">
        <f>IF('Scope Of Work - Budget'!B96="x","x","")</f>
        <v/>
      </c>
      <c r="B97" s="13">
        <v>712</v>
      </c>
      <c r="C97" s="102"/>
      <c r="D97" s="9" t="str">
        <f>IF('Scope Of Work - Budget'!C96&gt;0, 'Projected Draw Schedule '!C95,"")</f>
        <v>Flooring</v>
      </c>
      <c r="E97" s="12">
        <f>'Scope Of Work - Budget'!D96</f>
        <v>0</v>
      </c>
      <c r="F97" s="92">
        <f>E97-'Actual Draws'!L95</f>
        <v>0</v>
      </c>
      <c r="G97" s="109">
        <f>'Actual Draws'!N95</f>
        <v>0</v>
      </c>
      <c r="H97" s="91"/>
      <c r="I97" s="94"/>
    </row>
    <row r="98" spans="1:9" ht="15" customHeight="1" thickBot="1" x14ac:dyDescent="0.3">
      <c r="A98" s="77" t="str">
        <f>IF('Scope Of Work - Budget'!B97="x","x","")</f>
        <v/>
      </c>
      <c r="B98" s="13">
        <v>713</v>
      </c>
      <c r="C98" s="102"/>
      <c r="D98" s="9" t="str">
        <f>IF('Scope Of Work - Budget'!C97&gt;0, 'Projected Draw Schedule '!C96,"")</f>
        <v>Clean Up</v>
      </c>
      <c r="E98" s="12">
        <f>'Scope Of Work - Budget'!D97</f>
        <v>0</v>
      </c>
      <c r="F98" s="92">
        <f>E98-'Actual Draws'!L96</f>
        <v>0</v>
      </c>
      <c r="G98" s="109">
        <f>'Actual Draws'!N96</f>
        <v>0</v>
      </c>
      <c r="H98" s="91"/>
      <c r="I98" s="94"/>
    </row>
    <row r="99" spans="1:9" ht="15" customHeight="1" thickBot="1" x14ac:dyDescent="0.3">
      <c r="A99" s="77" t="str">
        <f>IF('Scope Of Work - Budget'!B98="x","x","")</f>
        <v/>
      </c>
      <c r="B99" s="13">
        <v>714</v>
      </c>
      <c r="C99" s="102"/>
      <c r="D99" s="9" t="str">
        <f>IF('Scope Of Work - Budget'!C98&gt;0, 'Projected Draw Schedule '!C97,"")</f>
        <v/>
      </c>
      <c r="E99" s="12">
        <f>'Scope Of Work - Budget'!D98</f>
        <v>0</v>
      </c>
      <c r="F99" s="92">
        <f>E99-'Actual Draws'!L97</f>
        <v>0</v>
      </c>
      <c r="G99" s="109">
        <f>'Actual Draws'!N97</f>
        <v>0</v>
      </c>
      <c r="H99" s="91"/>
      <c r="I99" s="94"/>
    </row>
    <row r="100" spans="1:9" ht="15" customHeight="1" thickBot="1" x14ac:dyDescent="0.3">
      <c r="A100" s="77" t="str">
        <f>IF(A85="x","x","")</f>
        <v/>
      </c>
      <c r="B100" s="68"/>
      <c r="C100" s="105"/>
      <c r="D100" s="69" t="s">
        <v>19</v>
      </c>
      <c r="E100" s="67">
        <f>'Scope Of Work - Budget'!D99</f>
        <v>0</v>
      </c>
      <c r="F100" s="112">
        <f>E100-'Actual Draws'!L98</f>
        <v>0</v>
      </c>
      <c r="G100" s="110">
        <f>'Actual Draws'!N98</f>
        <v>0</v>
      </c>
      <c r="H100" s="106">
        <f>SUM(H86:H99)</f>
        <v>0</v>
      </c>
      <c r="I100" s="107"/>
    </row>
    <row r="101" spans="1:9" ht="48.75" customHeight="1" thickBot="1" x14ac:dyDescent="0.3">
      <c r="A101" s="75" t="s">
        <v>137</v>
      </c>
      <c r="B101" s="75" t="s">
        <v>119</v>
      </c>
      <c r="C101" s="75"/>
      <c r="D101" s="46" t="s">
        <v>0</v>
      </c>
      <c r="E101" s="47" t="s">
        <v>1</v>
      </c>
      <c r="F101" s="61" t="s">
        <v>43</v>
      </c>
      <c r="G101" s="46" t="s">
        <v>126</v>
      </c>
      <c r="H101" s="61" t="s">
        <v>142</v>
      </c>
      <c r="I101" s="62" t="s">
        <v>141</v>
      </c>
    </row>
    <row r="102" spans="1:9" ht="15" customHeight="1" thickBot="1" x14ac:dyDescent="0.3">
      <c r="A102" s="16" t="str">
        <f>IF(COUNTIF(A103:A119,"x"),"x","")</f>
        <v/>
      </c>
      <c r="B102" s="15">
        <v>800</v>
      </c>
      <c r="C102" s="100"/>
      <c r="D102" s="17" t="s">
        <v>24</v>
      </c>
      <c r="E102" s="18" t="s">
        <v>1</v>
      </c>
      <c r="F102" s="17"/>
      <c r="G102" s="17"/>
      <c r="H102" s="18" t="s">
        <v>143</v>
      </c>
      <c r="I102" s="64"/>
    </row>
    <row r="103" spans="1:9" ht="15" customHeight="1" thickBot="1" x14ac:dyDescent="0.3">
      <c r="A103" s="77" t="str">
        <f>IF('Scope Of Work - Budget'!B102="x","x","")</f>
        <v/>
      </c>
      <c r="B103" s="13">
        <v>801</v>
      </c>
      <c r="C103" s="102"/>
      <c r="D103" s="9" t="str">
        <f>IF('Scope Of Work - Budget'!C102&gt;0, 'Projected Draw Schedule '!C100,"")</f>
        <v>Demo</v>
      </c>
      <c r="E103" s="12">
        <f>'Scope Of Work - Budget'!D102</f>
        <v>0</v>
      </c>
      <c r="F103" s="92">
        <f>E103-'Actual Draws'!L100</f>
        <v>0</v>
      </c>
      <c r="G103" s="109">
        <f>'Actual Draws'!N100</f>
        <v>0</v>
      </c>
      <c r="H103" s="91"/>
      <c r="I103" s="94"/>
    </row>
    <row r="104" spans="1:9" ht="15" customHeight="1" thickBot="1" x14ac:dyDescent="0.3">
      <c r="A104" s="77" t="str">
        <f>IF('Scope Of Work - Budget'!B103="x","x","")</f>
        <v/>
      </c>
      <c r="B104" s="13">
        <v>802</v>
      </c>
      <c r="C104" s="102"/>
      <c r="D104" s="9" t="str">
        <f>IF('Scope Of Work - Budget'!C103&gt;0, 'Projected Draw Schedule '!C101,"")</f>
        <v>Rough Carpentry</v>
      </c>
      <c r="E104" s="12">
        <f>'Scope Of Work - Budget'!D103</f>
        <v>0</v>
      </c>
      <c r="F104" s="92">
        <f>E104-'Actual Draws'!L101</f>
        <v>0</v>
      </c>
      <c r="G104" s="109">
        <f>'Actual Draws'!N101</f>
        <v>0</v>
      </c>
      <c r="H104" s="91"/>
      <c r="I104" s="94"/>
    </row>
    <row r="105" spans="1:9" ht="15" customHeight="1" thickBot="1" x14ac:dyDescent="0.3">
      <c r="A105" s="77" t="str">
        <f>IF('Scope Of Work - Budget'!B104="x","x","")</f>
        <v/>
      </c>
      <c r="B105" s="13">
        <v>803</v>
      </c>
      <c r="C105" s="102"/>
      <c r="D105" s="9" t="str">
        <f>IF('Scope Of Work - Budget'!C104&gt;0, 'Projected Draw Schedule '!C102,"")</f>
        <v xml:space="preserve">Windows </v>
      </c>
      <c r="E105" s="12">
        <f>'Scope Of Work - Budget'!D104</f>
        <v>0</v>
      </c>
      <c r="F105" s="92">
        <f>E105-'Actual Draws'!L102</f>
        <v>0</v>
      </c>
      <c r="G105" s="109">
        <f>'Actual Draws'!N102</f>
        <v>0</v>
      </c>
      <c r="H105" s="91"/>
      <c r="I105" s="94"/>
    </row>
    <row r="106" spans="1:9" ht="15" customHeight="1" thickBot="1" x14ac:dyDescent="0.3">
      <c r="A106" s="77" t="str">
        <f>IF('Scope Of Work - Budget'!B105="x","x","")</f>
        <v/>
      </c>
      <c r="B106" s="13">
        <v>804</v>
      </c>
      <c r="C106" s="102"/>
      <c r="D106" s="9" t="str">
        <f>IF('Scope Of Work - Budget'!C105&gt;0, 'Projected Draw Schedule '!C103,"")</f>
        <v>Fireplace</v>
      </c>
      <c r="E106" s="12">
        <f>'Scope Of Work - Budget'!D105</f>
        <v>0</v>
      </c>
      <c r="F106" s="92">
        <f>E106-'Actual Draws'!L103</f>
        <v>0</v>
      </c>
      <c r="G106" s="109">
        <f>'Actual Draws'!N103</f>
        <v>0</v>
      </c>
      <c r="H106" s="91"/>
      <c r="I106" s="94"/>
    </row>
    <row r="107" spans="1:9" ht="15" customHeight="1" thickBot="1" x14ac:dyDescent="0.3">
      <c r="A107" s="77" t="str">
        <f>IF('Scope Of Work - Budget'!B106="x","x","")</f>
        <v/>
      </c>
      <c r="B107" s="13">
        <v>805</v>
      </c>
      <c r="C107" s="102"/>
      <c r="D107" s="9" t="str">
        <f>IF('Scope Of Work - Budget'!C106&gt;0, 'Projected Draw Schedule '!C104,"")</f>
        <v>Insulation</v>
      </c>
      <c r="E107" s="12">
        <f>'Scope Of Work - Budget'!D106</f>
        <v>0</v>
      </c>
      <c r="F107" s="92">
        <f>E107-'Actual Draws'!L104</f>
        <v>0</v>
      </c>
      <c r="G107" s="109">
        <f>'Actual Draws'!N104</f>
        <v>0</v>
      </c>
      <c r="H107" s="91"/>
      <c r="I107" s="94"/>
    </row>
    <row r="108" spans="1:9" ht="15" customHeight="1" thickBot="1" x14ac:dyDescent="0.3">
      <c r="A108" s="77" t="str">
        <f>IF('Scope Of Work - Budget'!B107="x","x","")</f>
        <v/>
      </c>
      <c r="B108" s="13">
        <v>806</v>
      </c>
      <c r="C108" s="102"/>
      <c r="D108" s="9" t="str">
        <f>IF('Scope Of Work - Budget'!C107&gt;0, 'Projected Draw Schedule '!C105,"")</f>
        <v>Drywall</v>
      </c>
      <c r="E108" s="12">
        <f>'Scope Of Work - Budget'!D107</f>
        <v>0</v>
      </c>
      <c r="F108" s="92">
        <f>E108-'Actual Draws'!L105</f>
        <v>0</v>
      </c>
      <c r="G108" s="109">
        <f>'Actual Draws'!N105</f>
        <v>0</v>
      </c>
      <c r="H108" s="91"/>
      <c r="I108" s="94"/>
    </row>
    <row r="109" spans="1:9" ht="15" customHeight="1" thickBot="1" x14ac:dyDescent="0.3">
      <c r="A109" s="77" t="str">
        <f>IF('Scope Of Work - Budget'!B108="x","x","")</f>
        <v/>
      </c>
      <c r="B109" s="13">
        <v>807</v>
      </c>
      <c r="C109" s="102"/>
      <c r="D109" s="9" t="str">
        <f>IF('Scope Of Work - Budget'!C108&gt;0, 'Projected Draw Schedule '!C106,"")</f>
        <v>Painting</v>
      </c>
      <c r="E109" s="12">
        <f>'Scope Of Work - Budget'!D108</f>
        <v>0</v>
      </c>
      <c r="F109" s="92">
        <f>E109-'Actual Draws'!L106</f>
        <v>0</v>
      </c>
      <c r="G109" s="109">
        <f>'Actual Draws'!N106</f>
        <v>0</v>
      </c>
      <c r="H109" s="91"/>
      <c r="I109" s="94"/>
    </row>
    <row r="110" spans="1:9" ht="15" customHeight="1" thickBot="1" x14ac:dyDescent="0.3">
      <c r="A110" s="77" t="str">
        <f>IF('Scope Of Work - Budget'!B109="x","x","")</f>
        <v/>
      </c>
      <c r="B110" s="13">
        <v>808</v>
      </c>
      <c r="C110" s="102"/>
      <c r="D110" s="9" t="str">
        <f>IF('Scope Of Work - Budget'!C109&gt;0, 'Projected Draw Schedule '!C107,"")</f>
        <v>Doors &amp; Trim</v>
      </c>
      <c r="E110" s="12">
        <f>'Scope Of Work - Budget'!D109</f>
        <v>0</v>
      </c>
      <c r="F110" s="92">
        <f>E110-'Actual Draws'!L107</f>
        <v>0</v>
      </c>
      <c r="G110" s="109">
        <f>'Actual Draws'!N107</f>
        <v>0</v>
      </c>
      <c r="H110" s="91"/>
      <c r="I110" s="94"/>
    </row>
    <row r="111" spans="1:9" ht="15" customHeight="1" thickBot="1" x14ac:dyDescent="0.3">
      <c r="A111" s="77" t="str">
        <f>IF('Scope Of Work - Budget'!B110="x","x","")</f>
        <v/>
      </c>
      <c r="B111" s="13">
        <v>809</v>
      </c>
      <c r="C111" s="102"/>
      <c r="D111" s="9" t="str">
        <f>IF('Scope Of Work - Budget'!C110&gt;0, 'Projected Draw Schedule '!C108,"")</f>
        <v>Electrical Fixtures &amp; Finish</v>
      </c>
      <c r="E111" s="12">
        <f>'Scope Of Work - Budget'!D110</f>
        <v>0</v>
      </c>
      <c r="F111" s="92">
        <f>E111-'Actual Draws'!L108</f>
        <v>0</v>
      </c>
      <c r="G111" s="109">
        <f>'Actual Draws'!N108</f>
        <v>0</v>
      </c>
      <c r="H111" s="91"/>
      <c r="I111" s="94"/>
    </row>
    <row r="112" spans="1:9" ht="15" customHeight="1" thickBot="1" x14ac:dyDescent="0.3">
      <c r="A112" s="77" t="str">
        <f>IF('Scope Of Work - Budget'!B111="x","x","")</f>
        <v/>
      </c>
      <c r="B112" s="13">
        <v>810</v>
      </c>
      <c r="C112" s="102"/>
      <c r="D112" s="9" t="str">
        <f>IF('Scope Of Work - Budget'!C111&gt;0, 'Projected Draw Schedule '!C109,"")</f>
        <v>Finish Carpentry</v>
      </c>
      <c r="E112" s="12">
        <f>'Scope Of Work - Budget'!D111</f>
        <v>0</v>
      </c>
      <c r="F112" s="92">
        <f>E112-'Actual Draws'!L109</f>
        <v>0</v>
      </c>
      <c r="G112" s="109">
        <f>'Actual Draws'!N109</f>
        <v>0</v>
      </c>
      <c r="H112" s="91"/>
      <c r="I112" s="94"/>
    </row>
    <row r="113" spans="1:9" ht="15" customHeight="1" thickBot="1" x14ac:dyDescent="0.3">
      <c r="A113" s="77" t="str">
        <f>IF('Scope Of Work - Budget'!B112="x","x","")</f>
        <v/>
      </c>
      <c r="B113" s="13">
        <v>811</v>
      </c>
      <c r="C113" s="102"/>
      <c r="D113" s="9" t="str">
        <f>IF('Scope Of Work - Budget'!C112&gt;0, 'Projected Draw Schedule '!C110,"")</f>
        <v xml:space="preserve">Finish Hardware </v>
      </c>
      <c r="E113" s="12">
        <f>'Scope Of Work - Budget'!D112</f>
        <v>0</v>
      </c>
      <c r="F113" s="92">
        <f>E113-'Actual Draws'!L110</f>
        <v>0</v>
      </c>
      <c r="G113" s="109">
        <f>'Actual Draws'!N110</f>
        <v>0</v>
      </c>
      <c r="H113" s="91"/>
      <c r="I113" s="94"/>
    </row>
    <row r="114" spans="1:9" ht="15" customHeight="1" thickBot="1" x14ac:dyDescent="0.3">
      <c r="A114" s="77" t="str">
        <f>IF('Scope Of Work - Budget'!B113="x","x","")</f>
        <v/>
      </c>
      <c r="B114" s="13">
        <v>812</v>
      </c>
      <c r="C114" s="102"/>
      <c r="D114" s="9" t="str">
        <f>IF('Scope Of Work - Budget'!C113&gt;0, 'Projected Draw Schedule '!C111,"")</f>
        <v>Flooring</v>
      </c>
      <c r="E114" s="12">
        <f>'Scope Of Work - Budget'!D113</f>
        <v>0</v>
      </c>
      <c r="F114" s="92">
        <f>E114-'Actual Draws'!L111</f>
        <v>0</v>
      </c>
      <c r="G114" s="109">
        <f>'Actual Draws'!N111</f>
        <v>0</v>
      </c>
      <c r="H114" s="91"/>
      <c r="I114" s="94"/>
    </row>
    <row r="115" spans="1:9" ht="15" customHeight="1" thickBot="1" x14ac:dyDescent="0.3">
      <c r="A115" s="77" t="str">
        <f>IF('Scope Of Work - Budget'!B114="x","x","")</f>
        <v/>
      </c>
      <c r="B115" s="13">
        <v>813</v>
      </c>
      <c r="C115" s="102"/>
      <c r="D115" s="9" t="str">
        <f>IF('Scope Of Work - Budget'!C114&gt;0, 'Projected Draw Schedule '!C112,"")</f>
        <v>Clean Up</v>
      </c>
      <c r="E115" s="12">
        <f>'Scope Of Work - Budget'!D114</f>
        <v>0</v>
      </c>
      <c r="F115" s="92">
        <f>E115-'Actual Draws'!L112</f>
        <v>0</v>
      </c>
      <c r="G115" s="109">
        <f>'Actual Draws'!N112</f>
        <v>0</v>
      </c>
      <c r="H115" s="91"/>
      <c r="I115" s="94"/>
    </row>
    <row r="116" spans="1:9" ht="15" customHeight="1" thickBot="1" x14ac:dyDescent="0.3">
      <c r="A116" s="77" t="str">
        <f>IF('Scope Of Work - Budget'!B115="x","x","")</f>
        <v/>
      </c>
      <c r="B116" s="13">
        <v>814</v>
      </c>
      <c r="C116" s="102"/>
      <c r="D116" s="9" t="str">
        <f>IF('Scope Of Work - Budget'!C115&gt;0, 'Projected Draw Schedule '!C113,"")</f>
        <v/>
      </c>
      <c r="E116" s="12">
        <f>'Scope Of Work - Budget'!D115</f>
        <v>0</v>
      </c>
      <c r="F116" s="92">
        <f>E116-'Actual Draws'!L113</f>
        <v>0</v>
      </c>
      <c r="G116" s="109">
        <f>'Actual Draws'!N113</f>
        <v>0</v>
      </c>
      <c r="H116" s="91"/>
      <c r="I116" s="94"/>
    </row>
    <row r="117" spans="1:9" ht="15" customHeight="1" thickBot="1" x14ac:dyDescent="0.3">
      <c r="A117" s="77" t="str">
        <f>IF('Scope Of Work - Budget'!B116="x","x","")</f>
        <v/>
      </c>
      <c r="B117" s="13">
        <v>815</v>
      </c>
      <c r="C117" s="102"/>
      <c r="D117" s="9" t="str">
        <f>IF('Scope Of Work - Budget'!C116&gt;0, 'Projected Draw Schedule '!C114,"")</f>
        <v/>
      </c>
      <c r="E117" s="12">
        <f>'Scope Of Work - Budget'!D116</f>
        <v>0</v>
      </c>
      <c r="F117" s="92">
        <f>E117-'Actual Draws'!L114</f>
        <v>0</v>
      </c>
      <c r="G117" s="109">
        <f>'Actual Draws'!N114</f>
        <v>0</v>
      </c>
      <c r="H117" s="91"/>
      <c r="I117" s="94"/>
    </row>
    <row r="118" spans="1:9" ht="15" customHeight="1" thickBot="1" x14ac:dyDescent="0.3">
      <c r="A118" s="77" t="str">
        <f>IF('Scope Of Work - Budget'!B117="x","x","")</f>
        <v/>
      </c>
      <c r="B118" s="13">
        <v>816</v>
      </c>
      <c r="C118" s="102"/>
      <c r="D118" s="9" t="str">
        <f>IF('Scope Of Work - Budget'!C117&gt;0, 'Projected Draw Schedule '!C115,"")</f>
        <v/>
      </c>
      <c r="E118" s="12">
        <f>'Scope Of Work - Budget'!D117</f>
        <v>0</v>
      </c>
      <c r="F118" s="92">
        <f>E118-'Actual Draws'!L115</f>
        <v>0</v>
      </c>
      <c r="G118" s="109">
        <f>'Actual Draws'!N115</f>
        <v>0</v>
      </c>
      <c r="H118" s="91"/>
      <c r="I118" s="94"/>
    </row>
    <row r="119" spans="1:9" ht="15" customHeight="1" thickBot="1" x14ac:dyDescent="0.3">
      <c r="A119" s="77" t="str">
        <f>IF('Scope Of Work - Budget'!B118="x","x","")</f>
        <v/>
      </c>
      <c r="B119" s="13">
        <v>817</v>
      </c>
      <c r="C119" s="102"/>
      <c r="D119" s="9" t="str">
        <f>IF('Scope Of Work - Budget'!C118&gt;0, 'Projected Draw Schedule '!C116,"")</f>
        <v/>
      </c>
      <c r="E119" s="12">
        <f>'Scope Of Work - Budget'!D118</f>
        <v>0</v>
      </c>
      <c r="F119" s="92">
        <f>E119-'Actual Draws'!L116</f>
        <v>0</v>
      </c>
      <c r="G119" s="109">
        <f>'Actual Draws'!N116</f>
        <v>0</v>
      </c>
      <c r="H119" s="91"/>
      <c r="I119" s="94"/>
    </row>
    <row r="120" spans="1:9" ht="15" customHeight="1" thickBot="1" x14ac:dyDescent="0.3">
      <c r="A120" s="77" t="str">
        <f>IF(A102="x","x","")</f>
        <v/>
      </c>
      <c r="B120" s="68"/>
      <c r="C120" s="105"/>
      <c r="D120" s="69" t="s">
        <v>19</v>
      </c>
      <c r="E120" s="67">
        <f>'Scope Of Work - Budget'!D119</f>
        <v>0</v>
      </c>
      <c r="F120" s="112">
        <f>E120-'Actual Draws'!L117</f>
        <v>0</v>
      </c>
      <c r="G120" s="110">
        <f>'Actual Draws'!N117</f>
        <v>0</v>
      </c>
      <c r="H120" s="106">
        <f>SUM(H103:H119)</f>
        <v>0</v>
      </c>
      <c r="I120" s="107"/>
    </row>
    <row r="121" spans="1:9" ht="15" customHeight="1" thickBot="1" x14ac:dyDescent="0.3">
      <c r="A121" s="16" t="str">
        <f>IF(COUNTIF(A122:A134,"x"),"x","")</f>
        <v/>
      </c>
      <c r="B121" s="15">
        <v>900</v>
      </c>
      <c r="C121" s="100"/>
      <c r="D121" s="17" t="s">
        <v>87</v>
      </c>
      <c r="E121" s="18" t="s">
        <v>1</v>
      </c>
      <c r="F121" s="17"/>
      <c r="G121" s="17"/>
      <c r="H121" s="18" t="s">
        <v>143</v>
      </c>
      <c r="I121" s="64"/>
    </row>
    <row r="122" spans="1:9" ht="15" customHeight="1" thickBot="1" x14ac:dyDescent="0.3">
      <c r="A122" s="77" t="str">
        <f>IF('Scope Of Work - Budget'!B121="x","x","")</f>
        <v/>
      </c>
      <c r="B122" s="13">
        <v>901</v>
      </c>
      <c r="C122" s="102"/>
      <c r="D122" s="9" t="str">
        <f>IF('Scope Of Work - Budget'!C121&gt;0, 'Projected Draw Schedule '!C119,"")</f>
        <v>Demo</v>
      </c>
      <c r="E122" s="12">
        <f>'Scope Of Work - Budget'!D121</f>
        <v>0</v>
      </c>
      <c r="F122" s="92">
        <f>E122-'Actual Draws'!L119</f>
        <v>0</v>
      </c>
      <c r="G122" s="109">
        <f>'Actual Draws'!N119</f>
        <v>0</v>
      </c>
      <c r="H122" s="91"/>
      <c r="I122" s="94"/>
    </row>
    <row r="123" spans="1:9" ht="15" customHeight="1" thickBot="1" x14ac:dyDescent="0.3">
      <c r="A123" s="77" t="str">
        <f>IF('Scope Of Work - Budget'!B122="x","x","")</f>
        <v/>
      </c>
      <c r="B123" s="13">
        <v>902</v>
      </c>
      <c r="C123" s="102"/>
      <c r="D123" s="9" t="str">
        <f>IF('Scope Of Work - Budget'!C122&gt;0, 'Projected Draw Schedule '!C120,"")</f>
        <v>Rough Carpentry</v>
      </c>
      <c r="E123" s="12">
        <f>'Scope Of Work - Budget'!D122</f>
        <v>0</v>
      </c>
      <c r="F123" s="92">
        <f>E123-'Actual Draws'!L120</f>
        <v>0</v>
      </c>
      <c r="G123" s="109">
        <f>'Actual Draws'!N120</f>
        <v>0</v>
      </c>
      <c r="H123" s="91"/>
      <c r="I123" s="94"/>
    </row>
    <row r="124" spans="1:9" ht="15" customHeight="1" thickBot="1" x14ac:dyDescent="0.3">
      <c r="A124" s="77" t="str">
        <f>IF('Scope Of Work - Budget'!B123="x","x","")</f>
        <v/>
      </c>
      <c r="B124" s="13">
        <v>903</v>
      </c>
      <c r="C124" s="102"/>
      <c r="D124" s="9" t="str">
        <f>IF('Scope Of Work - Budget'!C123&gt;0, 'Projected Draw Schedule '!C121,"")</f>
        <v xml:space="preserve">Windows </v>
      </c>
      <c r="E124" s="12">
        <f>'Scope Of Work - Budget'!D123</f>
        <v>0</v>
      </c>
      <c r="F124" s="92">
        <f>E124-'Actual Draws'!L121</f>
        <v>0</v>
      </c>
      <c r="G124" s="109">
        <f>'Actual Draws'!N121</f>
        <v>0</v>
      </c>
      <c r="H124" s="91"/>
      <c r="I124" s="94"/>
    </row>
    <row r="125" spans="1:9" ht="15" customHeight="1" thickBot="1" x14ac:dyDescent="0.3">
      <c r="A125" s="77" t="str">
        <f>IF('Scope Of Work - Budget'!B124="x","x","")</f>
        <v/>
      </c>
      <c r="B125" s="13">
        <v>904</v>
      </c>
      <c r="C125" s="102"/>
      <c r="D125" s="9" t="str">
        <f>IF('Scope Of Work - Budget'!C124&gt;0, 'Projected Draw Schedule '!C122,"")</f>
        <v>Insulation</v>
      </c>
      <c r="E125" s="12">
        <f>'Scope Of Work - Budget'!D124</f>
        <v>0</v>
      </c>
      <c r="F125" s="92">
        <f>E125-'Actual Draws'!L122</f>
        <v>0</v>
      </c>
      <c r="G125" s="109">
        <f>'Actual Draws'!N122</f>
        <v>0</v>
      </c>
      <c r="H125" s="91"/>
      <c r="I125" s="94"/>
    </row>
    <row r="126" spans="1:9" ht="15" customHeight="1" thickBot="1" x14ac:dyDescent="0.3">
      <c r="A126" s="77" t="str">
        <f>IF('Scope Of Work - Budget'!B125="x","x","")</f>
        <v/>
      </c>
      <c r="B126" s="13">
        <v>905</v>
      </c>
      <c r="C126" s="102"/>
      <c r="D126" s="9" t="str">
        <f>IF('Scope Of Work - Budget'!C125&gt;0, 'Projected Draw Schedule '!C123,"")</f>
        <v>Drywall</v>
      </c>
      <c r="E126" s="12">
        <f>'Scope Of Work - Budget'!D125</f>
        <v>0</v>
      </c>
      <c r="F126" s="92">
        <f>E126-'Actual Draws'!L123</f>
        <v>0</v>
      </c>
      <c r="G126" s="109">
        <f>'Actual Draws'!N123</f>
        <v>0</v>
      </c>
      <c r="H126" s="91"/>
      <c r="I126" s="94"/>
    </row>
    <row r="127" spans="1:9" ht="15" customHeight="1" thickBot="1" x14ac:dyDescent="0.3">
      <c r="A127" s="77" t="str">
        <f>IF('Scope Of Work - Budget'!B126="x","x","")</f>
        <v/>
      </c>
      <c r="B127" s="13">
        <v>906</v>
      </c>
      <c r="C127" s="102"/>
      <c r="D127" s="9" t="str">
        <f>IF('Scope Of Work - Budget'!C126&gt;0, 'Projected Draw Schedule '!C124,"")</f>
        <v>Painting</v>
      </c>
      <c r="E127" s="12">
        <f>'Scope Of Work - Budget'!D126</f>
        <v>0</v>
      </c>
      <c r="F127" s="92">
        <f>E127-'Actual Draws'!L124</f>
        <v>0</v>
      </c>
      <c r="G127" s="109">
        <f>'Actual Draws'!N124</f>
        <v>0</v>
      </c>
      <c r="H127" s="91"/>
      <c r="I127" s="94"/>
    </row>
    <row r="128" spans="1:9" ht="15" customHeight="1" thickBot="1" x14ac:dyDescent="0.3">
      <c r="A128" s="77" t="str">
        <f>IF('Scope Of Work - Budget'!B127="x","x","")</f>
        <v/>
      </c>
      <c r="B128" s="13">
        <v>907</v>
      </c>
      <c r="C128" s="102"/>
      <c r="D128" s="9" t="str">
        <f>IF('Scope Of Work - Budget'!C127&gt;0, 'Projected Draw Schedule '!C125,"")</f>
        <v>Doors &amp; Trim</v>
      </c>
      <c r="E128" s="12">
        <f>'Scope Of Work - Budget'!D127</f>
        <v>0</v>
      </c>
      <c r="F128" s="92">
        <f>E128-'Actual Draws'!L125</f>
        <v>0</v>
      </c>
      <c r="G128" s="109">
        <f>'Actual Draws'!N125</f>
        <v>0</v>
      </c>
      <c r="H128" s="91"/>
      <c r="I128" s="94"/>
    </row>
    <row r="129" spans="1:9" ht="15" customHeight="1" thickBot="1" x14ac:dyDescent="0.3">
      <c r="A129" s="77" t="str">
        <f>IF('Scope Of Work - Budget'!B128="x","x","")</f>
        <v/>
      </c>
      <c r="B129" s="13">
        <v>908</v>
      </c>
      <c r="C129" s="102"/>
      <c r="D129" s="9" t="str">
        <f>IF('Scope Of Work - Budget'!C128&gt;0, 'Projected Draw Schedule '!C126,"")</f>
        <v>Electrical Fixtures &amp; Finish</v>
      </c>
      <c r="E129" s="12">
        <f>'Scope Of Work - Budget'!D128</f>
        <v>0</v>
      </c>
      <c r="F129" s="92">
        <f>E129-'Actual Draws'!L126</f>
        <v>0</v>
      </c>
      <c r="G129" s="109">
        <f>'Actual Draws'!N126</f>
        <v>0</v>
      </c>
      <c r="H129" s="91"/>
      <c r="I129" s="94"/>
    </row>
    <row r="130" spans="1:9" ht="15" customHeight="1" thickBot="1" x14ac:dyDescent="0.3">
      <c r="A130" s="77" t="str">
        <f>IF('Scope Of Work - Budget'!B129="x","x","")</f>
        <v/>
      </c>
      <c r="B130" s="13">
        <v>909</v>
      </c>
      <c r="C130" s="102"/>
      <c r="D130" s="9" t="str">
        <f>IF('Scope Of Work - Budget'!C129&gt;0, 'Projected Draw Schedule '!C127,"")</f>
        <v>Finish Carpentry</v>
      </c>
      <c r="E130" s="12">
        <f>'Scope Of Work - Budget'!D129</f>
        <v>0</v>
      </c>
      <c r="F130" s="92">
        <f>E130-'Actual Draws'!L127</f>
        <v>0</v>
      </c>
      <c r="G130" s="109">
        <f>'Actual Draws'!N127</f>
        <v>0</v>
      </c>
      <c r="H130" s="91"/>
      <c r="I130" s="94"/>
    </row>
    <row r="131" spans="1:9" ht="15" customHeight="1" thickBot="1" x14ac:dyDescent="0.3">
      <c r="A131" s="77" t="str">
        <f>IF('Scope Of Work - Budget'!B130="x","x","")</f>
        <v/>
      </c>
      <c r="B131" s="13">
        <v>910</v>
      </c>
      <c r="C131" s="102"/>
      <c r="D131" s="9" t="str">
        <f>IF('Scope Of Work - Budget'!C130&gt;0, 'Projected Draw Schedule '!C128,"")</f>
        <v xml:space="preserve">Finish Hardware </v>
      </c>
      <c r="E131" s="12">
        <f>'Scope Of Work - Budget'!D130</f>
        <v>0</v>
      </c>
      <c r="F131" s="92">
        <f>E131-'Actual Draws'!L128</f>
        <v>0</v>
      </c>
      <c r="G131" s="109">
        <f>'Actual Draws'!N128</f>
        <v>0</v>
      </c>
      <c r="H131" s="91"/>
      <c r="I131" s="94"/>
    </row>
    <row r="132" spans="1:9" ht="15" customHeight="1" thickBot="1" x14ac:dyDescent="0.3">
      <c r="A132" s="77" t="str">
        <f>IF('Scope Of Work - Budget'!B131="x","x","")</f>
        <v/>
      </c>
      <c r="B132" s="13">
        <v>911</v>
      </c>
      <c r="C132" s="102"/>
      <c r="D132" s="9" t="str">
        <f>IF('Scope Of Work - Budget'!C131&gt;0, 'Projected Draw Schedule '!C129,"")</f>
        <v>Flooring</v>
      </c>
      <c r="E132" s="12">
        <f>'Scope Of Work - Budget'!D131</f>
        <v>0</v>
      </c>
      <c r="F132" s="92">
        <f>E132-'Actual Draws'!L129</f>
        <v>0</v>
      </c>
      <c r="G132" s="109">
        <f>'Actual Draws'!N129</f>
        <v>0</v>
      </c>
      <c r="H132" s="91"/>
      <c r="I132" s="94"/>
    </row>
    <row r="133" spans="1:9" ht="15" customHeight="1" thickBot="1" x14ac:dyDescent="0.3">
      <c r="A133" s="77" t="str">
        <f>IF('Scope Of Work - Budget'!B132="x","x","")</f>
        <v/>
      </c>
      <c r="B133" s="13">
        <v>912</v>
      </c>
      <c r="C133" s="102"/>
      <c r="D133" s="9" t="str">
        <f>IF('Scope Of Work - Budget'!C132&gt;0, 'Projected Draw Schedule '!C130,"")</f>
        <v>Clean Up</v>
      </c>
      <c r="E133" s="12">
        <f>'Scope Of Work - Budget'!D132</f>
        <v>0</v>
      </c>
      <c r="F133" s="92">
        <f>E133-'Actual Draws'!L130</f>
        <v>0</v>
      </c>
      <c r="G133" s="109">
        <f>'Actual Draws'!N130</f>
        <v>0</v>
      </c>
      <c r="H133" s="91"/>
      <c r="I133" s="94"/>
    </row>
    <row r="134" spans="1:9" ht="15" customHeight="1" thickBot="1" x14ac:dyDescent="0.3">
      <c r="A134" s="77" t="str">
        <f>IF('Scope Of Work - Budget'!B133="x","x","")</f>
        <v/>
      </c>
      <c r="B134" s="13">
        <v>913</v>
      </c>
      <c r="C134" s="102"/>
      <c r="D134" s="9" t="str">
        <f>IF('Scope Of Work - Budget'!C133&gt;0, 'Projected Draw Schedule '!C131,"")</f>
        <v/>
      </c>
      <c r="E134" s="12">
        <f>'Scope Of Work - Budget'!D133</f>
        <v>0</v>
      </c>
      <c r="F134" s="92">
        <f>E134-'Actual Draws'!L131</f>
        <v>0</v>
      </c>
      <c r="G134" s="109">
        <f>'Actual Draws'!N131</f>
        <v>0</v>
      </c>
      <c r="H134" s="91"/>
      <c r="I134" s="94"/>
    </row>
    <row r="135" spans="1:9" ht="15" customHeight="1" thickBot="1" x14ac:dyDescent="0.3">
      <c r="A135" s="77" t="str">
        <f>IF(A121="x","x","")</f>
        <v/>
      </c>
      <c r="B135" s="68"/>
      <c r="C135" s="105"/>
      <c r="D135" s="69" t="s">
        <v>19</v>
      </c>
      <c r="E135" s="67">
        <f>'Scope Of Work - Budget'!D134</f>
        <v>0</v>
      </c>
      <c r="F135" s="112">
        <f>E135-'Actual Draws'!L132</f>
        <v>0</v>
      </c>
      <c r="G135" s="110">
        <f>'Actual Draws'!N132</f>
        <v>0</v>
      </c>
      <c r="H135" s="106">
        <f>SUM(H122:H134)</f>
        <v>0</v>
      </c>
      <c r="I135" s="107"/>
    </row>
    <row r="136" spans="1:9" ht="15" customHeight="1" thickBot="1" x14ac:dyDescent="0.3">
      <c r="A136" s="16" t="str">
        <f>IF(COUNTIF(A137:A150,"x"),"x","")</f>
        <v/>
      </c>
      <c r="B136" s="15">
        <v>1000</v>
      </c>
      <c r="C136" s="100"/>
      <c r="D136" s="17" t="s">
        <v>88</v>
      </c>
      <c r="E136" s="18" t="s">
        <v>1</v>
      </c>
      <c r="F136" s="17"/>
      <c r="G136" s="17"/>
      <c r="H136" s="18" t="s">
        <v>143</v>
      </c>
      <c r="I136" s="64"/>
    </row>
    <row r="137" spans="1:9" ht="15" customHeight="1" thickBot="1" x14ac:dyDescent="0.3">
      <c r="A137" s="77" t="str">
        <f>IF('Scope Of Work - Budget'!B136="x","x","")</f>
        <v/>
      </c>
      <c r="B137" s="13">
        <v>1001</v>
      </c>
      <c r="C137" s="102"/>
      <c r="D137" s="9" t="str">
        <f>IF('Scope Of Work - Budget'!C136&gt;0, 'Projected Draw Schedule '!C134,"")</f>
        <v>Demo</v>
      </c>
      <c r="E137" s="12">
        <f>'Scope Of Work - Budget'!D136</f>
        <v>0</v>
      </c>
      <c r="F137" s="92">
        <f>E137-'Actual Draws'!L134</f>
        <v>0</v>
      </c>
      <c r="G137" s="109">
        <f>'Actual Draws'!N134</f>
        <v>0</v>
      </c>
      <c r="H137" s="91"/>
      <c r="I137" s="94"/>
    </row>
    <row r="138" spans="1:9" ht="15" customHeight="1" thickBot="1" x14ac:dyDescent="0.3">
      <c r="A138" s="77" t="str">
        <f>IF('Scope Of Work - Budget'!B137="x","x","")</f>
        <v/>
      </c>
      <c r="B138" s="13">
        <v>1002</v>
      </c>
      <c r="C138" s="102"/>
      <c r="D138" s="9" t="str">
        <f>IF('Scope Of Work - Budget'!C137&gt;0, 'Projected Draw Schedule '!C135,"")</f>
        <v>Rough Carpentry</v>
      </c>
      <c r="E138" s="12">
        <f>'Scope Of Work - Budget'!D137</f>
        <v>0</v>
      </c>
      <c r="F138" s="92">
        <f>E138-'Actual Draws'!L135</f>
        <v>0</v>
      </c>
      <c r="G138" s="109">
        <f>'Actual Draws'!N135</f>
        <v>0</v>
      </c>
      <c r="H138" s="91"/>
      <c r="I138" s="94"/>
    </row>
    <row r="139" spans="1:9" ht="15" customHeight="1" thickBot="1" x14ac:dyDescent="0.3">
      <c r="A139" s="77" t="str">
        <f>IF('Scope Of Work - Budget'!B138="x","x","")</f>
        <v/>
      </c>
      <c r="B139" s="13">
        <v>1003</v>
      </c>
      <c r="C139" s="102"/>
      <c r="D139" s="9" t="str">
        <f>IF('Scope Of Work - Budget'!C138&gt;0, 'Projected Draw Schedule '!C136,"")</f>
        <v xml:space="preserve">Windows </v>
      </c>
      <c r="E139" s="12">
        <f>'Scope Of Work - Budget'!D138</f>
        <v>0</v>
      </c>
      <c r="F139" s="92">
        <f>E139-'Actual Draws'!L136</f>
        <v>0</v>
      </c>
      <c r="G139" s="109">
        <f>'Actual Draws'!N136</f>
        <v>0</v>
      </c>
      <c r="H139" s="91"/>
      <c r="I139" s="94"/>
    </row>
    <row r="140" spans="1:9" ht="15" customHeight="1" thickBot="1" x14ac:dyDescent="0.3">
      <c r="A140" s="77" t="str">
        <f>IF('Scope Of Work - Budget'!B139="x","x","")</f>
        <v/>
      </c>
      <c r="B140" s="13">
        <v>1004</v>
      </c>
      <c r="C140" s="102"/>
      <c r="D140" s="9" t="str">
        <f>IF('Scope Of Work - Budget'!C139&gt;0, 'Projected Draw Schedule '!C137,"")</f>
        <v>Insulation</v>
      </c>
      <c r="E140" s="12">
        <f>'Scope Of Work - Budget'!D139</f>
        <v>0</v>
      </c>
      <c r="F140" s="92">
        <f>E140-'Actual Draws'!L137</f>
        <v>0</v>
      </c>
      <c r="G140" s="109">
        <f>'Actual Draws'!N137</f>
        <v>0</v>
      </c>
      <c r="H140" s="91"/>
      <c r="I140" s="94"/>
    </row>
    <row r="141" spans="1:9" ht="15" customHeight="1" thickBot="1" x14ac:dyDescent="0.3">
      <c r="A141" s="77" t="str">
        <f>IF('Scope Of Work - Budget'!B140="x","x","")</f>
        <v/>
      </c>
      <c r="B141" s="13">
        <v>1005</v>
      </c>
      <c r="C141" s="102"/>
      <c r="D141" s="9" t="str">
        <f>IF('Scope Of Work - Budget'!C140&gt;0, 'Projected Draw Schedule '!C138,"")</f>
        <v>Drywall</v>
      </c>
      <c r="E141" s="12">
        <f>'Scope Of Work - Budget'!D140</f>
        <v>0</v>
      </c>
      <c r="F141" s="92">
        <f>E141-'Actual Draws'!L138</f>
        <v>0</v>
      </c>
      <c r="G141" s="109">
        <f>'Actual Draws'!N138</f>
        <v>0</v>
      </c>
      <c r="H141" s="91"/>
      <c r="I141" s="94"/>
    </row>
    <row r="142" spans="1:9" ht="15" customHeight="1" thickBot="1" x14ac:dyDescent="0.3">
      <c r="A142" s="77" t="str">
        <f>IF('Scope Of Work - Budget'!B141="x","x","")</f>
        <v/>
      </c>
      <c r="B142" s="13">
        <v>1006</v>
      </c>
      <c r="C142" s="102"/>
      <c r="D142" s="9" t="str">
        <f>IF('Scope Of Work - Budget'!C141&gt;0, 'Projected Draw Schedule '!C139,"")</f>
        <v>Painting</v>
      </c>
      <c r="E142" s="12">
        <f>'Scope Of Work - Budget'!D141</f>
        <v>0</v>
      </c>
      <c r="F142" s="92">
        <f>E142-'Actual Draws'!L139</f>
        <v>0</v>
      </c>
      <c r="G142" s="109">
        <f>'Actual Draws'!N139</f>
        <v>0</v>
      </c>
      <c r="H142" s="91"/>
      <c r="I142" s="94"/>
    </row>
    <row r="143" spans="1:9" ht="15" customHeight="1" thickBot="1" x14ac:dyDescent="0.3">
      <c r="A143" s="77" t="str">
        <f>IF('Scope Of Work - Budget'!B142="x","x","")</f>
        <v/>
      </c>
      <c r="B143" s="13">
        <v>1007</v>
      </c>
      <c r="C143" s="102"/>
      <c r="D143" s="9" t="str">
        <f>IF('Scope Of Work - Budget'!C142&gt;0, 'Projected Draw Schedule '!C140,"")</f>
        <v>Doors &amp; Trim</v>
      </c>
      <c r="E143" s="12">
        <f>'Scope Of Work - Budget'!D142</f>
        <v>0</v>
      </c>
      <c r="F143" s="92">
        <f>E143-'Actual Draws'!L140</f>
        <v>0</v>
      </c>
      <c r="G143" s="109">
        <f>'Actual Draws'!N140</f>
        <v>0</v>
      </c>
      <c r="H143" s="91"/>
      <c r="I143" s="94"/>
    </row>
    <row r="144" spans="1:9" ht="15" customHeight="1" thickBot="1" x14ac:dyDescent="0.3">
      <c r="A144" s="77" t="str">
        <f>IF('Scope Of Work - Budget'!B143="x","x","")</f>
        <v/>
      </c>
      <c r="B144" s="13">
        <v>1008</v>
      </c>
      <c r="C144" s="102"/>
      <c r="D144" s="9" t="str">
        <f>IF('Scope Of Work - Budget'!C143&gt;0, 'Projected Draw Schedule '!C141,"")</f>
        <v>Electrical Fixtures &amp; Finish</v>
      </c>
      <c r="E144" s="12">
        <f>'Scope Of Work - Budget'!D143</f>
        <v>0</v>
      </c>
      <c r="F144" s="92">
        <f>E144-'Actual Draws'!L141</f>
        <v>0</v>
      </c>
      <c r="G144" s="109">
        <f>'Actual Draws'!N141</f>
        <v>0</v>
      </c>
      <c r="H144" s="91"/>
      <c r="I144" s="94"/>
    </row>
    <row r="145" spans="1:9" ht="15" customHeight="1" thickBot="1" x14ac:dyDescent="0.3">
      <c r="A145" s="77" t="str">
        <f>IF('Scope Of Work - Budget'!B144="x","x","")</f>
        <v/>
      </c>
      <c r="B145" s="13">
        <v>1009</v>
      </c>
      <c r="C145" s="102"/>
      <c r="D145" s="9" t="str">
        <f>IF('Scope Of Work - Budget'!C144&gt;0, 'Projected Draw Schedule '!C142,"")</f>
        <v>Finish Carpentry</v>
      </c>
      <c r="E145" s="12">
        <f>'Scope Of Work - Budget'!D144</f>
        <v>0</v>
      </c>
      <c r="F145" s="92">
        <f>E145-'Actual Draws'!L142</f>
        <v>0</v>
      </c>
      <c r="G145" s="109">
        <f>'Actual Draws'!N142</f>
        <v>0</v>
      </c>
      <c r="H145" s="91"/>
      <c r="I145" s="94"/>
    </row>
    <row r="146" spans="1:9" ht="15" customHeight="1" thickBot="1" x14ac:dyDescent="0.3">
      <c r="A146" s="77" t="str">
        <f>IF('Scope Of Work - Budget'!B145="x","x","")</f>
        <v/>
      </c>
      <c r="B146" s="13">
        <v>1010</v>
      </c>
      <c r="C146" s="102"/>
      <c r="D146" s="9" t="str">
        <f>IF('Scope Of Work - Budget'!C145&gt;0, 'Projected Draw Schedule '!C143,"")</f>
        <v xml:space="preserve">Finish Hardware </v>
      </c>
      <c r="E146" s="12">
        <f>'Scope Of Work - Budget'!D145</f>
        <v>0</v>
      </c>
      <c r="F146" s="92">
        <f>E146-'Actual Draws'!L143</f>
        <v>0</v>
      </c>
      <c r="G146" s="109">
        <f>'Actual Draws'!N143</f>
        <v>0</v>
      </c>
      <c r="H146" s="91"/>
      <c r="I146" s="94"/>
    </row>
    <row r="147" spans="1:9" ht="15" customHeight="1" thickBot="1" x14ac:dyDescent="0.3">
      <c r="A147" s="77" t="str">
        <f>IF('Scope Of Work - Budget'!B146="x","x","")</f>
        <v/>
      </c>
      <c r="B147" s="13">
        <v>1011</v>
      </c>
      <c r="C147" s="102"/>
      <c r="D147" s="9" t="str">
        <f>IF('Scope Of Work - Budget'!C146&gt;0, 'Projected Draw Schedule '!C144,"")</f>
        <v>Flooring</v>
      </c>
      <c r="E147" s="12">
        <f>'Scope Of Work - Budget'!D146</f>
        <v>0</v>
      </c>
      <c r="F147" s="92">
        <f>E147-'Actual Draws'!L144</f>
        <v>0</v>
      </c>
      <c r="G147" s="109">
        <f>'Actual Draws'!N144</f>
        <v>0</v>
      </c>
      <c r="H147" s="91"/>
      <c r="I147" s="94"/>
    </row>
    <row r="148" spans="1:9" ht="15" customHeight="1" thickBot="1" x14ac:dyDescent="0.3">
      <c r="A148" s="77" t="str">
        <f>IF('Scope Of Work - Budget'!B147="x","x","")</f>
        <v/>
      </c>
      <c r="B148" s="13">
        <v>1012</v>
      </c>
      <c r="C148" s="102"/>
      <c r="D148" s="9" t="str">
        <f>IF('Scope Of Work - Budget'!C147&gt;0, 'Projected Draw Schedule '!C145,"")</f>
        <v>Clean Up</v>
      </c>
      <c r="E148" s="12">
        <f>'Scope Of Work - Budget'!D147</f>
        <v>0</v>
      </c>
      <c r="F148" s="92">
        <f>E148-'Actual Draws'!L145</f>
        <v>0</v>
      </c>
      <c r="G148" s="109">
        <f>'Actual Draws'!N145</f>
        <v>0</v>
      </c>
      <c r="H148" s="91"/>
      <c r="I148" s="94"/>
    </row>
    <row r="149" spans="1:9" ht="15" customHeight="1" thickBot="1" x14ac:dyDescent="0.3">
      <c r="A149" s="77" t="str">
        <f>IF('Scope Of Work - Budget'!B148="x","x","")</f>
        <v/>
      </c>
      <c r="B149" s="13">
        <v>1013</v>
      </c>
      <c r="C149" s="102"/>
      <c r="D149" s="9" t="str">
        <f>IF('Scope Of Work - Budget'!C148&gt;0, 'Projected Draw Schedule '!C146,"")</f>
        <v/>
      </c>
      <c r="E149" s="12">
        <f>'Scope Of Work - Budget'!D148</f>
        <v>0</v>
      </c>
      <c r="F149" s="92">
        <f>E149-'Actual Draws'!L146</f>
        <v>0</v>
      </c>
      <c r="G149" s="109">
        <f>'Actual Draws'!N146</f>
        <v>0</v>
      </c>
      <c r="H149" s="91"/>
      <c r="I149" s="94"/>
    </row>
    <row r="150" spans="1:9" ht="15" customHeight="1" thickBot="1" x14ac:dyDescent="0.3">
      <c r="A150" s="77" t="str">
        <f>IF('Scope Of Work - Budget'!B149="x","x","")</f>
        <v/>
      </c>
      <c r="B150" s="13">
        <v>1014</v>
      </c>
      <c r="C150" s="102"/>
      <c r="D150" s="9" t="str">
        <f>IF('Scope Of Work - Budget'!C149&gt;0, 'Projected Draw Schedule '!C147,"")</f>
        <v/>
      </c>
      <c r="E150" s="12">
        <f>'Scope Of Work - Budget'!D149</f>
        <v>0</v>
      </c>
      <c r="F150" s="92">
        <f>E150-'Actual Draws'!L147</f>
        <v>0</v>
      </c>
      <c r="G150" s="109">
        <f>'Actual Draws'!N147</f>
        <v>0</v>
      </c>
      <c r="H150" s="91"/>
      <c r="I150" s="94"/>
    </row>
    <row r="151" spans="1:9" ht="15" customHeight="1" thickBot="1" x14ac:dyDescent="0.3">
      <c r="A151" s="77" t="str">
        <f>IF(A136="x","x","")</f>
        <v/>
      </c>
      <c r="B151" s="68"/>
      <c r="C151" s="105"/>
      <c r="D151" s="69" t="s">
        <v>19</v>
      </c>
      <c r="E151" s="67">
        <f>'Scope Of Work - Budget'!D150</f>
        <v>0</v>
      </c>
      <c r="F151" s="112">
        <f>E151-'Actual Draws'!L148</f>
        <v>0</v>
      </c>
      <c r="G151" s="110">
        <f>'Actual Draws'!N148</f>
        <v>0</v>
      </c>
      <c r="H151" s="106">
        <f>SUM(H137:H150)</f>
        <v>0</v>
      </c>
      <c r="I151" s="107"/>
    </row>
    <row r="152" spans="1:9" ht="48.75" customHeight="1" thickBot="1" x14ac:dyDescent="0.3">
      <c r="A152" s="75" t="s">
        <v>137</v>
      </c>
      <c r="B152" s="75" t="s">
        <v>119</v>
      </c>
      <c r="C152" s="75"/>
      <c r="D152" s="46" t="s">
        <v>0</v>
      </c>
      <c r="E152" s="47" t="s">
        <v>1</v>
      </c>
      <c r="F152" s="61" t="s">
        <v>43</v>
      </c>
      <c r="G152" s="46" t="s">
        <v>126</v>
      </c>
      <c r="H152" s="61" t="s">
        <v>142</v>
      </c>
      <c r="I152" s="62" t="s">
        <v>141</v>
      </c>
    </row>
    <row r="153" spans="1:9" ht="15" customHeight="1" thickBot="1" x14ac:dyDescent="0.3">
      <c r="A153" s="16" t="str">
        <f>IF(COUNTIF(A154:A169,"x"),"x","")</f>
        <v/>
      </c>
      <c r="B153" s="15">
        <v>1100</v>
      </c>
      <c r="C153" s="100"/>
      <c r="D153" s="17" t="s">
        <v>90</v>
      </c>
      <c r="E153" s="18" t="s">
        <v>1</v>
      </c>
      <c r="F153" s="17"/>
      <c r="G153" s="17"/>
      <c r="H153" s="18" t="s">
        <v>143</v>
      </c>
      <c r="I153" s="64"/>
    </row>
    <row r="154" spans="1:9" ht="15" customHeight="1" thickBot="1" x14ac:dyDescent="0.3">
      <c r="A154" s="77" t="str">
        <f>IF('Scope Of Work - Budget'!B153="x","x","")</f>
        <v/>
      </c>
      <c r="B154" s="13">
        <v>1101</v>
      </c>
      <c r="C154" s="102"/>
      <c r="D154" s="9" t="str">
        <f>IF('Scope Of Work - Budget'!C153&gt;0, 'Projected Draw Schedule '!C150,"")</f>
        <v>Demo</v>
      </c>
      <c r="E154" s="12">
        <f>'Scope Of Work - Budget'!D153</f>
        <v>0</v>
      </c>
      <c r="F154" s="92">
        <f>E154-'Actual Draws'!L150</f>
        <v>0</v>
      </c>
      <c r="G154" s="109">
        <f>'Actual Draws'!N150</f>
        <v>0</v>
      </c>
      <c r="H154" s="91"/>
      <c r="I154" s="94"/>
    </row>
    <row r="155" spans="1:9" ht="15" customHeight="1" thickBot="1" x14ac:dyDescent="0.3">
      <c r="A155" s="77" t="str">
        <f>IF('Scope Of Work - Budget'!B154="x","x","")</f>
        <v/>
      </c>
      <c r="B155" s="13">
        <v>1102</v>
      </c>
      <c r="C155" s="102"/>
      <c r="D155" s="9" t="str">
        <f>IF('Scope Of Work - Budget'!C154&gt;0, 'Projected Draw Schedule '!C151,"")</f>
        <v>Rough Carpentry</v>
      </c>
      <c r="E155" s="12">
        <f>'Scope Of Work - Budget'!D154</f>
        <v>0</v>
      </c>
      <c r="F155" s="92">
        <f>E155-'Actual Draws'!L151</f>
        <v>0</v>
      </c>
      <c r="G155" s="109">
        <f>'Actual Draws'!N151</f>
        <v>0</v>
      </c>
      <c r="H155" s="91"/>
      <c r="I155" s="94"/>
    </row>
    <row r="156" spans="1:9" ht="15" customHeight="1" thickBot="1" x14ac:dyDescent="0.3">
      <c r="A156" s="77" t="str">
        <f>IF('Scope Of Work - Budget'!B155="x","x","")</f>
        <v/>
      </c>
      <c r="B156" s="13">
        <v>1103</v>
      </c>
      <c r="C156" s="102"/>
      <c r="D156" s="9" t="str">
        <f>IF('Scope Of Work - Budget'!C155&gt;0, 'Projected Draw Schedule '!C152,"")</f>
        <v xml:space="preserve">Windows </v>
      </c>
      <c r="E156" s="12">
        <f>'Scope Of Work - Budget'!D155</f>
        <v>0</v>
      </c>
      <c r="F156" s="92">
        <f>E156-'Actual Draws'!L152</f>
        <v>0</v>
      </c>
      <c r="G156" s="109">
        <f>'Actual Draws'!N152</f>
        <v>0</v>
      </c>
      <c r="H156" s="91"/>
      <c r="I156" s="94"/>
    </row>
    <row r="157" spans="1:9" ht="15" customHeight="1" thickBot="1" x14ac:dyDescent="0.3">
      <c r="A157" s="77" t="str">
        <f>IF('Scope Of Work - Budget'!B156="x","x","")</f>
        <v/>
      </c>
      <c r="B157" s="13">
        <v>1104</v>
      </c>
      <c r="C157" s="102"/>
      <c r="D157" s="9" t="str">
        <f>IF('Scope Of Work - Budget'!C156&gt;0, 'Projected Draw Schedule '!C153,"")</f>
        <v>Insulation</v>
      </c>
      <c r="E157" s="12">
        <f>'Scope Of Work - Budget'!D156</f>
        <v>0</v>
      </c>
      <c r="F157" s="92">
        <f>E157-'Actual Draws'!L153</f>
        <v>0</v>
      </c>
      <c r="G157" s="109">
        <f>'Actual Draws'!N153</f>
        <v>0</v>
      </c>
      <c r="H157" s="91"/>
      <c r="I157" s="94"/>
    </row>
    <row r="158" spans="1:9" ht="15" customHeight="1" thickBot="1" x14ac:dyDescent="0.3">
      <c r="A158" s="77" t="str">
        <f>IF('Scope Of Work - Budget'!B157="x","x","")</f>
        <v/>
      </c>
      <c r="B158" s="13">
        <v>1105</v>
      </c>
      <c r="C158" s="102"/>
      <c r="D158" s="9" t="str">
        <f>IF('Scope Of Work - Budget'!C157&gt;0, 'Projected Draw Schedule '!C154,"")</f>
        <v>Drywall</v>
      </c>
      <c r="E158" s="12">
        <f>'Scope Of Work - Budget'!D157</f>
        <v>0</v>
      </c>
      <c r="F158" s="92">
        <f>E158-'Actual Draws'!L154</f>
        <v>0</v>
      </c>
      <c r="G158" s="109">
        <f>'Actual Draws'!N154</f>
        <v>0</v>
      </c>
      <c r="H158" s="91"/>
      <c r="I158" s="94"/>
    </row>
    <row r="159" spans="1:9" ht="15" customHeight="1" thickBot="1" x14ac:dyDescent="0.3">
      <c r="A159" s="77" t="str">
        <f>IF('Scope Of Work - Budget'!B158="x","x","")</f>
        <v/>
      </c>
      <c r="B159" s="13">
        <v>1106</v>
      </c>
      <c r="C159" s="102"/>
      <c r="D159" s="9" t="str">
        <f>IF('Scope Of Work - Budget'!C158&gt;0, 'Projected Draw Schedule '!C155,"")</f>
        <v xml:space="preserve">Cabinets </v>
      </c>
      <c r="E159" s="12">
        <f>'Scope Of Work - Budget'!D158</f>
        <v>0</v>
      </c>
      <c r="F159" s="92">
        <f>E159-'Actual Draws'!L155</f>
        <v>0</v>
      </c>
      <c r="G159" s="109">
        <f>'Actual Draws'!N155</f>
        <v>0</v>
      </c>
      <c r="H159" s="91"/>
      <c r="I159" s="94"/>
    </row>
    <row r="160" spans="1:9" ht="15" customHeight="1" thickBot="1" x14ac:dyDescent="0.3">
      <c r="A160" s="77" t="str">
        <f>IF('Scope Of Work - Budget'!B159="x","x","")</f>
        <v/>
      </c>
      <c r="B160" s="13">
        <v>1107</v>
      </c>
      <c r="C160" s="102"/>
      <c r="D160" s="9" t="str">
        <f>IF('Scope Of Work - Budget'!C159&gt;0, 'Projected Draw Schedule '!C156,"")</f>
        <v>Painting</v>
      </c>
      <c r="E160" s="12">
        <f>'Scope Of Work - Budget'!D159</f>
        <v>0</v>
      </c>
      <c r="F160" s="92">
        <f>E160-'Actual Draws'!L156</f>
        <v>0</v>
      </c>
      <c r="G160" s="109">
        <f>'Actual Draws'!N156</f>
        <v>0</v>
      </c>
      <c r="H160" s="91"/>
      <c r="I160" s="94"/>
    </row>
    <row r="161" spans="1:9" ht="15" customHeight="1" thickBot="1" x14ac:dyDescent="0.3">
      <c r="A161" s="77" t="str">
        <f>IF('Scope Of Work - Budget'!B160="x","x","")</f>
        <v/>
      </c>
      <c r="B161" s="13">
        <v>1108</v>
      </c>
      <c r="C161" s="102"/>
      <c r="D161" s="9" t="str">
        <f>IF('Scope Of Work - Budget'!C160&gt;0, 'Projected Draw Schedule '!C157,"")</f>
        <v>Doors &amp; Trim</v>
      </c>
      <c r="E161" s="12">
        <f>'Scope Of Work - Budget'!D160</f>
        <v>0</v>
      </c>
      <c r="F161" s="92">
        <f>E161-'Actual Draws'!L157</f>
        <v>0</v>
      </c>
      <c r="G161" s="109">
        <f>'Actual Draws'!N157</f>
        <v>0</v>
      </c>
      <c r="H161" s="91"/>
      <c r="I161" s="94"/>
    </row>
    <row r="162" spans="1:9" ht="15" customHeight="1" thickBot="1" x14ac:dyDescent="0.3">
      <c r="A162" s="77" t="str">
        <f>IF('Scope Of Work - Budget'!B161="x","x","")</f>
        <v/>
      </c>
      <c r="B162" s="13">
        <v>1109</v>
      </c>
      <c r="C162" s="102"/>
      <c r="D162" s="9" t="str">
        <f>IF('Scope Of Work - Budget'!C161&gt;0, 'Projected Draw Schedule '!C158,"")</f>
        <v>Plumbing Fixtures &amp; Finish</v>
      </c>
      <c r="E162" s="12">
        <f>'Scope Of Work - Budget'!D161</f>
        <v>0</v>
      </c>
      <c r="F162" s="92">
        <f>E162-'Actual Draws'!L158</f>
        <v>0</v>
      </c>
      <c r="G162" s="109">
        <f>'Actual Draws'!N158</f>
        <v>0</v>
      </c>
      <c r="H162" s="91"/>
      <c r="I162" s="94"/>
    </row>
    <row r="163" spans="1:9" ht="15" customHeight="1" thickBot="1" x14ac:dyDescent="0.3">
      <c r="A163" s="77" t="str">
        <f>IF('Scope Of Work - Budget'!B162="x","x","")</f>
        <v/>
      </c>
      <c r="B163" s="13">
        <v>1110</v>
      </c>
      <c r="C163" s="102"/>
      <c r="D163" s="9" t="str">
        <f>IF('Scope Of Work - Budget'!C162&gt;0, 'Projected Draw Schedule '!C159,"")</f>
        <v>Electrical Fixtures &amp; Finish</v>
      </c>
      <c r="E163" s="12">
        <f>'Scope Of Work - Budget'!D162</f>
        <v>0</v>
      </c>
      <c r="F163" s="92">
        <f>E163-'Actual Draws'!L159</f>
        <v>0</v>
      </c>
      <c r="G163" s="109">
        <f>'Actual Draws'!N159</f>
        <v>0</v>
      </c>
      <c r="H163" s="91"/>
      <c r="I163" s="94"/>
    </row>
    <row r="164" spans="1:9" ht="15" customHeight="1" thickBot="1" x14ac:dyDescent="0.3">
      <c r="A164" s="77" t="str">
        <f>IF('Scope Of Work - Budget'!B163="x","x","")</f>
        <v/>
      </c>
      <c r="B164" s="13">
        <v>1111</v>
      </c>
      <c r="C164" s="102"/>
      <c r="D164" s="9" t="str">
        <f>IF('Scope Of Work - Budget'!C163&gt;0, 'Projected Draw Schedule '!C160,"")</f>
        <v>Finish Carpentry</v>
      </c>
      <c r="E164" s="12">
        <f>'Scope Of Work - Budget'!D163</f>
        <v>0</v>
      </c>
      <c r="F164" s="92">
        <f>E164-'Actual Draws'!L160</f>
        <v>0</v>
      </c>
      <c r="G164" s="109">
        <f>'Actual Draws'!N160</f>
        <v>0</v>
      </c>
      <c r="H164" s="91"/>
      <c r="I164" s="94"/>
    </row>
    <row r="165" spans="1:9" ht="15" customHeight="1" thickBot="1" x14ac:dyDescent="0.3">
      <c r="A165" s="77" t="str">
        <f>IF('Scope Of Work - Budget'!B164="x","x","")</f>
        <v/>
      </c>
      <c r="B165" s="13">
        <v>1112</v>
      </c>
      <c r="C165" s="102"/>
      <c r="D165" s="9" t="str">
        <f>IF('Scope Of Work - Budget'!C164&gt;0, 'Projected Draw Schedule '!C161,"")</f>
        <v xml:space="preserve">Finish Hardware </v>
      </c>
      <c r="E165" s="12">
        <f>'Scope Of Work - Budget'!D164</f>
        <v>0</v>
      </c>
      <c r="F165" s="92">
        <f>E165-'Actual Draws'!L161</f>
        <v>0</v>
      </c>
      <c r="G165" s="109">
        <f>'Actual Draws'!N161</f>
        <v>0</v>
      </c>
      <c r="H165" s="91"/>
      <c r="I165" s="94"/>
    </row>
    <row r="166" spans="1:9" ht="15" customHeight="1" thickBot="1" x14ac:dyDescent="0.3">
      <c r="A166" s="77" t="str">
        <f>IF('Scope Of Work - Budget'!B165="x","x","")</f>
        <v/>
      </c>
      <c r="B166" s="13">
        <v>1113</v>
      </c>
      <c r="C166" s="102"/>
      <c r="D166" s="9" t="str">
        <f>IF('Scope Of Work - Budget'!C165&gt;0, 'Projected Draw Schedule '!C162,"")</f>
        <v>Flooring</v>
      </c>
      <c r="E166" s="12">
        <f>'Scope Of Work - Budget'!D165</f>
        <v>0</v>
      </c>
      <c r="F166" s="92">
        <f>E166-'Actual Draws'!L162</f>
        <v>0</v>
      </c>
      <c r="G166" s="109">
        <f>'Actual Draws'!N162</f>
        <v>0</v>
      </c>
      <c r="H166" s="91"/>
      <c r="I166" s="94"/>
    </row>
    <row r="167" spans="1:9" ht="15" customHeight="1" thickBot="1" x14ac:dyDescent="0.3">
      <c r="A167" s="77" t="str">
        <f>IF('Scope Of Work - Budget'!B166="x","x","")</f>
        <v/>
      </c>
      <c r="B167" s="13">
        <v>1114</v>
      </c>
      <c r="C167" s="102"/>
      <c r="D167" s="9" t="str">
        <f>IF('Scope Of Work - Budget'!C166&gt;0, 'Projected Draw Schedule '!C163,"")</f>
        <v>Appliances</v>
      </c>
      <c r="E167" s="12">
        <f>'Scope Of Work - Budget'!D166</f>
        <v>0</v>
      </c>
      <c r="F167" s="92">
        <f>E167-'Actual Draws'!L163</f>
        <v>0</v>
      </c>
      <c r="G167" s="109">
        <f>'Actual Draws'!N163</f>
        <v>0</v>
      </c>
      <c r="H167" s="91"/>
      <c r="I167" s="94"/>
    </row>
    <row r="168" spans="1:9" ht="15" customHeight="1" thickBot="1" x14ac:dyDescent="0.3">
      <c r="A168" s="77" t="str">
        <f>IF('Scope Of Work - Budget'!B167="x","x","")</f>
        <v/>
      </c>
      <c r="B168" s="13">
        <v>1115</v>
      </c>
      <c r="C168" s="102"/>
      <c r="D168" s="9" t="str">
        <f>IF('Scope Of Work - Budget'!C167&gt;0, 'Projected Draw Schedule '!C164,"")</f>
        <v>Clean Up</v>
      </c>
      <c r="E168" s="12">
        <f>'Scope Of Work - Budget'!D167</f>
        <v>0</v>
      </c>
      <c r="F168" s="92">
        <f>E168-'Actual Draws'!L164</f>
        <v>0</v>
      </c>
      <c r="G168" s="109">
        <f>'Actual Draws'!N164</f>
        <v>0</v>
      </c>
      <c r="H168" s="91"/>
      <c r="I168" s="94"/>
    </row>
    <row r="169" spans="1:9" ht="15" customHeight="1" thickBot="1" x14ac:dyDescent="0.3">
      <c r="A169" s="77" t="str">
        <f>IF('Scope Of Work - Budget'!B168="x","x","")</f>
        <v/>
      </c>
      <c r="B169" s="13">
        <v>1116</v>
      </c>
      <c r="C169" s="102"/>
      <c r="D169" s="9" t="str">
        <f>IF('Scope Of Work - Budget'!C168&gt;0, 'Projected Draw Schedule '!C165,"")</f>
        <v/>
      </c>
      <c r="E169" s="12">
        <f>'Scope Of Work - Budget'!D168</f>
        <v>0</v>
      </c>
      <c r="F169" s="92">
        <f>E169-'Actual Draws'!L165</f>
        <v>0</v>
      </c>
      <c r="G169" s="109">
        <f>'Actual Draws'!N165</f>
        <v>0</v>
      </c>
      <c r="H169" s="91"/>
      <c r="I169" s="94"/>
    </row>
    <row r="170" spans="1:9" ht="15" customHeight="1" thickBot="1" x14ac:dyDescent="0.3">
      <c r="A170" s="77" t="str">
        <f>IF(A153="x","x","")</f>
        <v/>
      </c>
      <c r="B170" s="68"/>
      <c r="C170" s="105"/>
      <c r="D170" s="69" t="s">
        <v>19</v>
      </c>
      <c r="E170" s="67">
        <f>'Scope Of Work - Budget'!D169</f>
        <v>0</v>
      </c>
      <c r="F170" s="112">
        <f>E170-'Actual Draws'!L166</f>
        <v>0</v>
      </c>
      <c r="G170" s="110">
        <f>'Actual Draws'!N166</f>
        <v>0</v>
      </c>
      <c r="H170" s="106">
        <f>SUM(H154:H169)</f>
        <v>0</v>
      </c>
      <c r="I170" s="107"/>
    </row>
    <row r="171" spans="1:9" ht="15" customHeight="1" thickBot="1" x14ac:dyDescent="0.3">
      <c r="A171" s="16" t="str">
        <f>IF(COUNTIF(A172:A186,"x"),"x","")</f>
        <v/>
      </c>
      <c r="B171" s="15">
        <v>1200</v>
      </c>
      <c r="C171" s="100"/>
      <c r="D171" s="17" t="s">
        <v>85</v>
      </c>
      <c r="E171" s="18" t="s">
        <v>1</v>
      </c>
      <c r="F171" s="17"/>
      <c r="G171" s="17"/>
      <c r="H171" s="18" t="s">
        <v>143</v>
      </c>
      <c r="I171" s="64"/>
    </row>
    <row r="172" spans="1:9" ht="15" customHeight="1" thickBot="1" x14ac:dyDescent="0.3">
      <c r="A172" s="77" t="str">
        <f>IF('Scope Of Work - Budget'!B171="x","x","")</f>
        <v/>
      </c>
      <c r="B172" s="13">
        <v>1201</v>
      </c>
      <c r="C172" s="102"/>
      <c r="D172" s="9" t="str">
        <f>IF('Scope Of Work - Budget'!C171&gt;0, 'Projected Draw Schedule '!C168,"")</f>
        <v>Demo</v>
      </c>
      <c r="E172" s="12">
        <f>'Scope Of Work - Budget'!D171</f>
        <v>0</v>
      </c>
      <c r="F172" s="92">
        <f>E172-'Actual Draws'!L168</f>
        <v>0</v>
      </c>
      <c r="G172" s="109">
        <f>'Actual Draws'!N168</f>
        <v>0</v>
      </c>
      <c r="H172" s="91"/>
      <c r="I172" s="94"/>
    </row>
    <row r="173" spans="1:9" ht="15" customHeight="1" thickBot="1" x14ac:dyDescent="0.3">
      <c r="A173" s="77" t="str">
        <f>IF('Scope Of Work - Budget'!B172="x","x","")</f>
        <v/>
      </c>
      <c r="B173" s="13">
        <v>1202</v>
      </c>
      <c r="C173" s="102"/>
      <c r="D173" s="9" t="str">
        <f>IF('Scope Of Work - Budget'!C172&gt;0, 'Projected Draw Schedule '!C169,"")</f>
        <v>Rough Carpentry</v>
      </c>
      <c r="E173" s="12">
        <f>'Scope Of Work - Budget'!D172</f>
        <v>0</v>
      </c>
      <c r="F173" s="92">
        <f>E173-'Actual Draws'!L169</f>
        <v>0</v>
      </c>
      <c r="G173" s="109">
        <f>'Actual Draws'!N169</f>
        <v>0</v>
      </c>
      <c r="H173" s="91"/>
      <c r="I173" s="94"/>
    </row>
    <row r="174" spans="1:9" ht="15" customHeight="1" thickBot="1" x14ac:dyDescent="0.3">
      <c r="A174" s="77" t="str">
        <f>IF('Scope Of Work - Budget'!B173="x","x","")</f>
        <v/>
      </c>
      <c r="B174" s="13">
        <v>1203</v>
      </c>
      <c r="C174" s="102"/>
      <c r="D174" s="9" t="str">
        <f>IF('Scope Of Work - Budget'!C173&gt;0, 'Projected Draw Schedule '!C170,"")</f>
        <v xml:space="preserve">Windows </v>
      </c>
      <c r="E174" s="12">
        <f>'Scope Of Work - Budget'!D173</f>
        <v>0</v>
      </c>
      <c r="F174" s="92">
        <f>E174-'Actual Draws'!L170</f>
        <v>0</v>
      </c>
      <c r="G174" s="109">
        <f>'Actual Draws'!N170</f>
        <v>0</v>
      </c>
      <c r="H174" s="91"/>
      <c r="I174" s="94"/>
    </row>
    <row r="175" spans="1:9" ht="15" customHeight="1" thickBot="1" x14ac:dyDescent="0.3">
      <c r="A175" s="77" t="str">
        <f>IF('Scope Of Work - Budget'!B174="x","x","")</f>
        <v/>
      </c>
      <c r="B175" s="13">
        <v>1204</v>
      </c>
      <c r="C175" s="102"/>
      <c r="D175" s="9" t="str">
        <f>IF('Scope Of Work - Budget'!C174&gt;0, 'Projected Draw Schedule '!C171,"")</f>
        <v>Fireplace</v>
      </c>
      <c r="E175" s="12">
        <f>'Scope Of Work - Budget'!D174</f>
        <v>0</v>
      </c>
      <c r="F175" s="92">
        <f>E175-'Actual Draws'!L171</f>
        <v>0</v>
      </c>
      <c r="G175" s="109">
        <f>'Actual Draws'!N171</f>
        <v>0</v>
      </c>
      <c r="H175" s="91"/>
      <c r="I175" s="94"/>
    </row>
    <row r="176" spans="1:9" ht="15" customHeight="1" thickBot="1" x14ac:dyDescent="0.3">
      <c r="A176" s="77" t="str">
        <f>IF('Scope Of Work - Budget'!B175="x","x","")</f>
        <v/>
      </c>
      <c r="B176" s="13">
        <v>1205</v>
      </c>
      <c r="C176" s="102"/>
      <c r="D176" s="9" t="str">
        <f>IF('Scope Of Work - Budget'!C175&gt;0, 'Projected Draw Schedule '!C172,"")</f>
        <v>Insulation</v>
      </c>
      <c r="E176" s="12">
        <f>'Scope Of Work - Budget'!D175</f>
        <v>0</v>
      </c>
      <c r="F176" s="92">
        <f>E176-'Actual Draws'!L172</f>
        <v>0</v>
      </c>
      <c r="G176" s="109">
        <f>'Actual Draws'!N172</f>
        <v>0</v>
      </c>
      <c r="H176" s="91"/>
      <c r="I176" s="94"/>
    </row>
    <row r="177" spans="1:9" ht="15" customHeight="1" thickBot="1" x14ac:dyDescent="0.3">
      <c r="A177" s="77" t="str">
        <f>IF('Scope Of Work - Budget'!B176="x","x","")</f>
        <v/>
      </c>
      <c r="B177" s="13">
        <v>1206</v>
      </c>
      <c r="C177" s="102"/>
      <c r="D177" s="9" t="str">
        <f>IF('Scope Of Work - Budget'!C176&gt;0, 'Projected Draw Schedule '!C173,"")</f>
        <v>Drywall</v>
      </c>
      <c r="E177" s="12">
        <f>'Scope Of Work - Budget'!D176</f>
        <v>0</v>
      </c>
      <c r="F177" s="92">
        <f>E177-'Actual Draws'!L173</f>
        <v>0</v>
      </c>
      <c r="G177" s="109">
        <f>'Actual Draws'!N173</f>
        <v>0</v>
      </c>
      <c r="H177" s="91"/>
      <c r="I177" s="94"/>
    </row>
    <row r="178" spans="1:9" ht="15" customHeight="1" thickBot="1" x14ac:dyDescent="0.3">
      <c r="A178" s="77" t="str">
        <f>IF('Scope Of Work - Budget'!B177="x","x","")</f>
        <v/>
      </c>
      <c r="B178" s="13">
        <v>1207</v>
      </c>
      <c r="C178" s="102"/>
      <c r="D178" s="9" t="str">
        <f>IF('Scope Of Work - Budget'!C177&gt;0, 'Projected Draw Schedule '!C174,"")</f>
        <v>Closets</v>
      </c>
      <c r="E178" s="12">
        <f>'Scope Of Work - Budget'!D177</f>
        <v>0</v>
      </c>
      <c r="F178" s="92">
        <f>E178-'Actual Draws'!L174</f>
        <v>0</v>
      </c>
      <c r="G178" s="109">
        <f>'Actual Draws'!N174</f>
        <v>0</v>
      </c>
      <c r="H178" s="91"/>
      <c r="I178" s="94"/>
    </row>
    <row r="179" spans="1:9" ht="15" customHeight="1" thickBot="1" x14ac:dyDescent="0.3">
      <c r="A179" s="77" t="str">
        <f>IF('Scope Of Work - Budget'!B178="x","x","")</f>
        <v/>
      </c>
      <c r="B179" s="13">
        <v>1208</v>
      </c>
      <c r="C179" s="102"/>
      <c r="D179" s="9" t="str">
        <f>IF('Scope Of Work - Budget'!C178&gt;0, 'Projected Draw Schedule '!C175,"")</f>
        <v>Painting</v>
      </c>
      <c r="E179" s="12">
        <f>'Scope Of Work - Budget'!D178</f>
        <v>0</v>
      </c>
      <c r="F179" s="92">
        <f>E179-'Actual Draws'!L175</f>
        <v>0</v>
      </c>
      <c r="G179" s="109">
        <f>'Actual Draws'!N175</f>
        <v>0</v>
      </c>
      <c r="H179" s="91"/>
      <c r="I179" s="94"/>
    </row>
    <row r="180" spans="1:9" ht="15" customHeight="1" thickBot="1" x14ac:dyDescent="0.3">
      <c r="A180" s="77" t="str">
        <f>IF('Scope Of Work - Budget'!B179="x","x","")</f>
        <v/>
      </c>
      <c r="B180" s="13">
        <v>1209</v>
      </c>
      <c r="C180" s="102"/>
      <c r="D180" s="9" t="str">
        <f>IF('Scope Of Work - Budget'!C179&gt;0, 'Projected Draw Schedule '!C176,"")</f>
        <v>Doors &amp; Trim</v>
      </c>
      <c r="E180" s="12">
        <f>'Scope Of Work - Budget'!D179</f>
        <v>0</v>
      </c>
      <c r="F180" s="92">
        <f>E180-'Actual Draws'!L176</f>
        <v>0</v>
      </c>
      <c r="G180" s="109">
        <f>'Actual Draws'!N176</f>
        <v>0</v>
      </c>
      <c r="H180" s="91"/>
      <c r="I180" s="94"/>
    </row>
    <row r="181" spans="1:9" ht="15" customHeight="1" thickBot="1" x14ac:dyDescent="0.3">
      <c r="A181" s="77" t="str">
        <f>IF('Scope Of Work - Budget'!B180="x","x","")</f>
        <v/>
      </c>
      <c r="B181" s="13">
        <v>1210</v>
      </c>
      <c r="C181" s="102"/>
      <c r="D181" s="9" t="str">
        <f>IF('Scope Of Work - Budget'!C180&gt;0, 'Projected Draw Schedule '!C177,"")</f>
        <v>Electrical Fixtures &amp; Finish</v>
      </c>
      <c r="E181" s="12">
        <f>'Scope Of Work - Budget'!D180</f>
        <v>0</v>
      </c>
      <c r="F181" s="92">
        <f>E181-'Actual Draws'!L177</f>
        <v>0</v>
      </c>
      <c r="G181" s="109">
        <f>'Actual Draws'!N177</f>
        <v>0</v>
      </c>
      <c r="H181" s="91"/>
      <c r="I181" s="94"/>
    </row>
    <row r="182" spans="1:9" ht="15" customHeight="1" thickBot="1" x14ac:dyDescent="0.3">
      <c r="A182" s="77" t="str">
        <f>IF('Scope Of Work - Budget'!B181="x","x","")</f>
        <v/>
      </c>
      <c r="B182" s="13">
        <v>1211</v>
      </c>
      <c r="C182" s="102"/>
      <c r="D182" s="9" t="str">
        <f>IF('Scope Of Work - Budget'!C181&gt;0, 'Projected Draw Schedule '!C178,"")</f>
        <v>Finish Carpentry</v>
      </c>
      <c r="E182" s="12">
        <f>'Scope Of Work - Budget'!D181</f>
        <v>0</v>
      </c>
      <c r="F182" s="92">
        <f>E182-'Actual Draws'!L178</f>
        <v>0</v>
      </c>
      <c r="G182" s="109">
        <f>'Actual Draws'!N178</f>
        <v>0</v>
      </c>
      <c r="H182" s="91"/>
      <c r="I182" s="94"/>
    </row>
    <row r="183" spans="1:9" ht="15" customHeight="1" thickBot="1" x14ac:dyDescent="0.3">
      <c r="A183" s="77" t="str">
        <f>IF('Scope Of Work - Budget'!B182="x","x","")</f>
        <v/>
      </c>
      <c r="B183" s="13">
        <v>1212</v>
      </c>
      <c r="C183" s="102"/>
      <c r="D183" s="9" t="str">
        <f>IF('Scope Of Work - Budget'!C182&gt;0, 'Projected Draw Schedule '!C179,"")</f>
        <v xml:space="preserve">Finish Hardware </v>
      </c>
      <c r="E183" s="12">
        <f>'Scope Of Work - Budget'!D182</f>
        <v>0</v>
      </c>
      <c r="F183" s="92">
        <f>E183-'Actual Draws'!L179</f>
        <v>0</v>
      </c>
      <c r="G183" s="109">
        <f>'Actual Draws'!N179</f>
        <v>0</v>
      </c>
      <c r="H183" s="91"/>
      <c r="I183" s="94"/>
    </row>
    <row r="184" spans="1:9" ht="15" customHeight="1" thickBot="1" x14ac:dyDescent="0.3">
      <c r="A184" s="77" t="str">
        <f>IF('Scope Of Work - Budget'!B183="x","x","")</f>
        <v/>
      </c>
      <c r="B184" s="13">
        <v>1213</v>
      </c>
      <c r="C184" s="102"/>
      <c r="D184" s="9" t="str">
        <f>IF('Scope Of Work - Budget'!C183&gt;0, 'Projected Draw Schedule '!C180,"")</f>
        <v>Flooring</v>
      </c>
      <c r="E184" s="12">
        <f>'Scope Of Work - Budget'!D183</f>
        <v>0</v>
      </c>
      <c r="F184" s="92">
        <f>E184-'Actual Draws'!L180</f>
        <v>0</v>
      </c>
      <c r="G184" s="109">
        <f>'Actual Draws'!N180</f>
        <v>0</v>
      </c>
      <c r="H184" s="91"/>
      <c r="I184" s="94"/>
    </row>
    <row r="185" spans="1:9" ht="15" customHeight="1" thickBot="1" x14ac:dyDescent="0.3">
      <c r="A185" s="77" t="str">
        <f>IF('Scope Of Work - Budget'!B184="x","x","")</f>
        <v/>
      </c>
      <c r="B185" s="13">
        <v>1214</v>
      </c>
      <c r="C185" s="102"/>
      <c r="D185" s="9" t="str">
        <f>IF('Scope Of Work - Budget'!C184&gt;0, 'Projected Draw Schedule '!C181,"")</f>
        <v>Clean Up</v>
      </c>
      <c r="E185" s="12">
        <f>'Scope Of Work - Budget'!D184</f>
        <v>0</v>
      </c>
      <c r="F185" s="92">
        <f>E185-'Actual Draws'!L181</f>
        <v>0</v>
      </c>
      <c r="G185" s="109">
        <f>'Actual Draws'!N181</f>
        <v>0</v>
      </c>
      <c r="H185" s="91"/>
      <c r="I185" s="94"/>
    </row>
    <row r="186" spans="1:9" ht="15" customHeight="1" thickBot="1" x14ac:dyDescent="0.3">
      <c r="A186" s="77" t="str">
        <f>IF('Scope Of Work - Budget'!B185="x","x","")</f>
        <v/>
      </c>
      <c r="B186" s="13">
        <v>1215</v>
      </c>
      <c r="C186" s="102"/>
      <c r="D186" s="9" t="str">
        <f>IF('Scope Of Work - Budget'!C185&gt;0, 'Projected Draw Schedule '!C182,"")</f>
        <v/>
      </c>
      <c r="E186" s="12">
        <f>'Scope Of Work - Budget'!D185</f>
        <v>0</v>
      </c>
      <c r="F186" s="92">
        <f>E186-'Actual Draws'!L182</f>
        <v>0</v>
      </c>
      <c r="G186" s="109">
        <f>'Actual Draws'!N182</f>
        <v>0</v>
      </c>
      <c r="H186" s="91"/>
      <c r="I186" s="94"/>
    </row>
    <row r="187" spans="1:9" ht="15" customHeight="1" thickBot="1" x14ac:dyDescent="0.3">
      <c r="A187" s="77" t="str">
        <f>IF(A171="x","x","")</f>
        <v/>
      </c>
      <c r="B187" s="68"/>
      <c r="C187" s="105"/>
      <c r="D187" s="69" t="s">
        <v>19</v>
      </c>
      <c r="E187" s="67">
        <f>'Scope Of Work - Budget'!D186</f>
        <v>0</v>
      </c>
      <c r="F187" s="112">
        <f>E187-'Actual Draws'!L183</f>
        <v>0</v>
      </c>
      <c r="G187" s="110">
        <f>'Actual Draws'!N183</f>
        <v>0</v>
      </c>
      <c r="H187" s="106">
        <f>SUM(H172:H186)</f>
        <v>0</v>
      </c>
      <c r="I187" s="107"/>
    </row>
    <row r="188" spans="1:9" ht="15" customHeight="1" thickBot="1" x14ac:dyDescent="0.3">
      <c r="A188" s="16" t="str">
        <f>IF(COUNTIF(A189:A202,"x"),"x","")</f>
        <v/>
      </c>
      <c r="B188" s="15">
        <v>1300</v>
      </c>
      <c r="C188" s="100"/>
      <c r="D188" s="17" t="s">
        <v>25</v>
      </c>
      <c r="E188" s="18" t="s">
        <v>1</v>
      </c>
      <c r="F188" s="17"/>
      <c r="G188" s="17"/>
      <c r="H188" s="18" t="s">
        <v>143</v>
      </c>
      <c r="I188" s="64"/>
    </row>
    <row r="189" spans="1:9" ht="15" customHeight="1" thickBot="1" x14ac:dyDescent="0.3">
      <c r="A189" s="77" t="str">
        <f>IF('Scope Of Work - Budget'!B188="x","x","")</f>
        <v/>
      </c>
      <c r="B189" s="13">
        <v>1301</v>
      </c>
      <c r="C189" s="102"/>
      <c r="D189" s="9" t="str">
        <f>IF('Scope Of Work - Budget'!C188&gt;0, 'Projected Draw Schedule '!C185,"")</f>
        <v>Demo</v>
      </c>
      <c r="E189" s="12">
        <f>'Scope Of Work - Budget'!D188</f>
        <v>0</v>
      </c>
      <c r="F189" s="92">
        <f>E189-'Actual Draws'!L185</f>
        <v>0</v>
      </c>
      <c r="G189" s="109">
        <f>'Actual Draws'!N185</f>
        <v>0</v>
      </c>
      <c r="H189" s="91"/>
      <c r="I189" s="94"/>
    </row>
    <row r="190" spans="1:9" ht="15" customHeight="1" thickBot="1" x14ac:dyDescent="0.3">
      <c r="A190" s="77" t="str">
        <f>IF('Scope Of Work - Budget'!B189="x","x","")</f>
        <v/>
      </c>
      <c r="B190" s="13">
        <v>1302</v>
      </c>
      <c r="C190" s="102"/>
      <c r="D190" s="9" t="str">
        <f>IF('Scope Of Work - Budget'!C189&gt;0, 'Projected Draw Schedule '!C186,"")</f>
        <v>Rough Carpentry</v>
      </c>
      <c r="E190" s="12">
        <f>'Scope Of Work - Budget'!D189</f>
        <v>0</v>
      </c>
      <c r="F190" s="92">
        <f>E190-'Actual Draws'!L186</f>
        <v>0</v>
      </c>
      <c r="G190" s="109">
        <f>'Actual Draws'!N186</f>
        <v>0</v>
      </c>
      <c r="H190" s="91"/>
      <c r="I190" s="94"/>
    </row>
    <row r="191" spans="1:9" ht="15" customHeight="1" thickBot="1" x14ac:dyDescent="0.3">
      <c r="A191" s="77" t="str">
        <f>IF('Scope Of Work - Budget'!B190="x","x","")</f>
        <v/>
      </c>
      <c r="B191" s="13">
        <v>1303</v>
      </c>
      <c r="C191" s="102"/>
      <c r="D191" s="9" t="str">
        <f>IF('Scope Of Work - Budget'!C190&gt;0, 'Projected Draw Schedule '!C187,"")</f>
        <v xml:space="preserve">Windows </v>
      </c>
      <c r="E191" s="12">
        <f>'Scope Of Work - Budget'!D190</f>
        <v>0</v>
      </c>
      <c r="F191" s="92">
        <f>E191-'Actual Draws'!L187</f>
        <v>0</v>
      </c>
      <c r="G191" s="109">
        <f>'Actual Draws'!N187</f>
        <v>0</v>
      </c>
      <c r="H191" s="91"/>
      <c r="I191" s="94"/>
    </row>
    <row r="192" spans="1:9" ht="15" customHeight="1" thickBot="1" x14ac:dyDescent="0.3">
      <c r="A192" s="77" t="str">
        <f>IF('Scope Of Work - Budget'!B191="x","x","")</f>
        <v/>
      </c>
      <c r="B192" s="13">
        <v>1304</v>
      </c>
      <c r="C192" s="102"/>
      <c r="D192" s="9" t="str">
        <f>IF('Scope Of Work - Budget'!C191&gt;0, 'Projected Draw Schedule '!C188,"")</f>
        <v>Insulation</v>
      </c>
      <c r="E192" s="12">
        <f>'Scope Of Work - Budget'!D191</f>
        <v>0</v>
      </c>
      <c r="F192" s="92">
        <f>E192-'Actual Draws'!L188</f>
        <v>0</v>
      </c>
      <c r="G192" s="109">
        <f>'Actual Draws'!N188</f>
        <v>0</v>
      </c>
      <c r="H192" s="91"/>
      <c r="I192" s="94"/>
    </row>
    <row r="193" spans="1:9" ht="15" customHeight="1" thickBot="1" x14ac:dyDescent="0.3">
      <c r="A193" s="77" t="str">
        <f>IF('Scope Of Work - Budget'!B192="x","x","")</f>
        <v/>
      </c>
      <c r="B193" s="13">
        <v>1305</v>
      </c>
      <c r="C193" s="102"/>
      <c r="D193" s="9" t="str">
        <f>IF('Scope Of Work - Budget'!C192&gt;0, 'Projected Draw Schedule '!C189,"")</f>
        <v>Drywall</v>
      </c>
      <c r="E193" s="12">
        <f>'Scope Of Work - Budget'!D192</f>
        <v>0</v>
      </c>
      <c r="F193" s="92">
        <f>E193-'Actual Draws'!L189</f>
        <v>0</v>
      </c>
      <c r="G193" s="109">
        <f>'Actual Draws'!N189</f>
        <v>0</v>
      </c>
      <c r="H193" s="91"/>
      <c r="I193" s="94"/>
    </row>
    <row r="194" spans="1:9" ht="15" customHeight="1" thickBot="1" x14ac:dyDescent="0.3">
      <c r="A194" s="77" t="str">
        <f>IF('Scope Of Work - Budget'!B193="x","x","")</f>
        <v/>
      </c>
      <c r="B194" s="13">
        <v>1306</v>
      </c>
      <c r="C194" s="102"/>
      <c r="D194" s="9" t="str">
        <f>IF('Scope Of Work - Budget'!C193&gt;0, 'Projected Draw Schedule '!C190,"")</f>
        <v>Closets</v>
      </c>
      <c r="E194" s="12">
        <f>'Scope Of Work - Budget'!D193</f>
        <v>0</v>
      </c>
      <c r="F194" s="92">
        <f>E194-'Actual Draws'!L190</f>
        <v>0</v>
      </c>
      <c r="G194" s="109">
        <f>'Actual Draws'!N190</f>
        <v>0</v>
      </c>
      <c r="H194" s="91"/>
      <c r="I194" s="94"/>
    </row>
    <row r="195" spans="1:9" ht="15" customHeight="1" thickBot="1" x14ac:dyDescent="0.3">
      <c r="A195" s="77" t="str">
        <f>IF('Scope Of Work - Budget'!B194="x","x","")</f>
        <v/>
      </c>
      <c r="B195" s="13">
        <v>1307</v>
      </c>
      <c r="C195" s="102"/>
      <c r="D195" s="9" t="str">
        <f>IF('Scope Of Work - Budget'!C194&gt;0, 'Projected Draw Schedule '!C191,"")</f>
        <v>Painting</v>
      </c>
      <c r="E195" s="12">
        <f>'Scope Of Work - Budget'!D194</f>
        <v>0</v>
      </c>
      <c r="F195" s="92">
        <f>E195-'Actual Draws'!L191</f>
        <v>0</v>
      </c>
      <c r="G195" s="109">
        <f>'Actual Draws'!N191</f>
        <v>0</v>
      </c>
      <c r="H195" s="91"/>
      <c r="I195" s="94"/>
    </row>
    <row r="196" spans="1:9" ht="15" customHeight="1" thickBot="1" x14ac:dyDescent="0.3">
      <c r="A196" s="77" t="str">
        <f>IF('Scope Of Work - Budget'!B195="x","x","")</f>
        <v/>
      </c>
      <c r="B196" s="13">
        <v>1308</v>
      </c>
      <c r="C196" s="102"/>
      <c r="D196" s="9" t="str">
        <f>IF('Scope Of Work - Budget'!C195&gt;0, 'Projected Draw Schedule '!C192,"")</f>
        <v>Doors &amp; Trim</v>
      </c>
      <c r="E196" s="12">
        <f>'Scope Of Work - Budget'!D195</f>
        <v>0</v>
      </c>
      <c r="F196" s="92">
        <f>E196-'Actual Draws'!L192</f>
        <v>0</v>
      </c>
      <c r="G196" s="109">
        <f>'Actual Draws'!N192</f>
        <v>0</v>
      </c>
      <c r="H196" s="91"/>
      <c r="I196" s="94"/>
    </row>
    <row r="197" spans="1:9" ht="15" customHeight="1" thickBot="1" x14ac:dyDescent="0.3">
      <c r="A197" s="77" t="str">
        <f>IF('Scope Of Work - Budget'!B196="x","x","")</f>
        <v/>
      </c>
      <c r="B197" s="13">
        <v>1309</v>
      </c>
      <c r="C197" s="102"/>
      <c r="D197" s="9" t="str">
        <f>IF('Scope Of Work - Budget'!C196&gt;0, 'Projected Draw Schedule '!C193,"")</f>
        <v>Electrical Fixtures &amp; Finish</v>
      </c>
      <c r="E197" s="12">
        <f>'Scope Of Work - Budget'!D196</f>
        <v>0</v>
      </c>
      <c r="F197" s="92">
        <f>E197-'Actual Draws'!L193</f>
        <v>0</v>
      </c>
      <c r="G197" s="109">
        <f>'Actual Draws'!N193</f>
        <v>0</v>
      </c>
      <c r="H197" s="91"/>
      <c r="I197" s="94"/>
    </row>
    <row r="198" spans="1:9" ht="15" customHeight="1" thickBot="1" x14ac:dyDescent="0.3">
      <c r="A198" s="77" t="str">
        <f>IF('Scope Of Work - Budget'!B197="x","x","")</f>
        <v/>
      </c>
      <c r="B198" s="13">
        <v>1310</v>
      </c>
      <c r="C198" s="102"/>
      <c r="D198" s="9" t="str">
        <f>IF('Scope Of Work - Budget'!C197&gt;0, 'Projected Draw Schedule '!C194,"")</f>
        <v>Finish Carpentry</v>
      </c>
      <c r="E198" s="12">
        <f>'Scope Of Work - Budget'!D197</f>
        <v>0</v>
      </c>
      <c r="F198" s="92">
        <f>E198-'Actual Draws'!L194</f>
        <v>0</v>
      </c>
      <c r="G198" s="109">
        <f>'Actual Draws'!N194</f>
        <v>0</v>
      </c>
      <c r="H198" s="91"/>
      <c r="I198" s="94"/>
    </row>
    <row r="199" spans="1:9" ht="15" customHeight="1" thickBot="1" x14ac:dyDescent="0.3">
      <c r="A199" s="77" t="str">
        <f>IF('Scope Of Work - Budget'!B198="x","x","")</f>
        <v/>
      </c>
      <c r="B199" s="13">
        <v>1311</v>
      </c>
      <c r="C199" s="102"/>
      <c r="D199" s="9" t="str">
        <f>IF('Scope Of Work - Budget'!C198&gt;0, 'Projected Draw Schedule '!C195,"")</f>
        <v xml:space="preserve">Finish Hardware </v>
      </c>
      <c r="E199" s="12">
        <f>'Scope Of Work - Budget'!D198</f>
        <v>0</v>
      </c>
      <c r="F199" s="92">
        <f>E199-'Actual Draws'!L195</f>
        <v>0</v>
      </c>
      <c r="G199" s="109">
        <f>'Actual Draws'!N195</f>
        <v>0</v>
      </c>
      <c r="H199" s="91"/>
      <c r="I199" s="94"/>
    </row>
    <row r="200" spans="1:9" ht="15" customHeight="1" thickBot="1" x14ac:dyDescent="0.3">
      <c r="A200" s="77" t="str">
        <f>IF('Scope Of Work - Budget'!B199="x","x","")</f>
        <v/>
      </c>
      <c r="B200" s="13">
        <v>1312</v>
      </c>
      <c r="C200" s="102"/>
      <c r="D200" s="9" t="str">
        <f>IF('Scope Of Work - Budget'!C199&gt;0, 'Projected Draw Schedule '!C196,"")</f>
        <v>Flooring</v>
      </c>
      <c r="E200" s="12">
        <f>'Scope Of Work - Budget'!D199</f>
        <v>0</v>
      </c>
      <c r="F200" s="92">
        <f>E200-'Actual Draws'!L196</f>
        <v>0</v>
      </c>
      <c r="G200" s="109">
        <f>'Actual Draws'!N196</f>
        <v>0</v>
      </c>
      <c r="H200" s="91"/>
      <c r="I200" s="94"/>
    </row>
    <row r="201" spans="1:9" ht="15" customHeight="1" thickBot="1" x14ac:dyDescent="0.3">
      <c r="A201" s="77" t="str">
        <f>IF('Scope Of Work - Budget'!B200="x","x","")</f>
        <v/>
      </c>
      <c r="B201" s="13">
        <v>1313</v>
      </c>
      <c r="C201" s="102"/>
      <c r="D201" s="9" t="str">
        <f>IF('Scope Of Work - Budget'!C200&gt;0, 'Projected Draw Schedule '!C197,"")</f>
        <v>Clean Up</v>
      </c>
      <c r="E201" s="12">
        <f>'Scope Of Work - Budget'!D200</f>
        <v>0</v>
      </c>
      <c r="F201" s="92">
        <f>E201-'Actual Draws'!L197</f>
        <v>0</v>
      </c>
      <c r="G201" s="109">
        <f>'Actual Draws'!N197</f>
        <v>0</v>
      </c>
      <c r="H201" s="91"/>
      <c r="I201" s="94"/>
    </row>
    <row r="202" spans="1:9" ht="15" customHeight="1" thickBot="1" x14ac:dyDescent="0.3">
      <c r="A202" s="77" t="str">
        <f>IF('Scope Of Work - Budget'!B201="x","x","")</f>
        <v/>
      </c>
      <c r="B202" s="13">
        <v>1314</v>
      </c>
      <c r="C202" s="102"/>
      <c r="D202" s="9" t="str">
        <f>IF('Scope Of Work - Budget'!C201&gt;0, 'Projected Draw Schedule '!C198,"")</f>
        <v/>
      </c>
      <c r="E202" s="12">
        <f>'Scope Of Work - Budget'!D201</f>
        <v>0</v>
      </c>
      <c r="F202" s="92">
        <f>E202-'Actual Draws'!L198</f>
        <v>0</v>
      </c>
      <c r="G202" s="109">
        <f>'Actual Draws'!N198</f>
        <v>0</v>
      </c>
      <c r="H202" s="91"/>
      <c r="I202" s="94"/>
    </row>
    <row r="203" spans="1:9" ht="15" customHeight="1" thickBot="1" x14ac:dyDescent="0.3">
      <c r="A203" s="77" t="str">
        <f>IF(A188="x","x","")</f>
        <v/>
      </c>
      <c r="B203" s="68"/>
      <c r="C203" s="105"/>
      <c r="D203" s="69" t="s">
        <v>19</v>
      </c>
      <c r="E203" s="67">
        <f>'Scope Of Work - Budget'!D202</f>
        <v>0</v>
      </c>
      <c r="F203" s="112">
        <f>E203-'Actual Draws'!L199</f>
        <v>0</v>
      </c>
      <c r="G203" s="110">
        <f>'Actual Draws'!N199</f>
        <v>0</v>
      </c>
      <c r="H203" s="106">
        <f>SUM(H189:H202)</f>
        <v>0</v>
      </c>
      <c r="I203" s="107"/>
    </row>
    <row r="204" spans="1:9" ht="48.75" customHeight="1" thickBot="1" x14ac:dyDescent="0.3">
      <c r="A204" s="75" t="s">
        <v>137</v>
      </c>
      <c r="B204" s="75" t="s">
        <v>119</v>
      </c>
      <c r="C204" s="75"/>
      <c r="D204" s="46" t="s">
        <v>0</v>
      </c>
      <c r="E204" s="47" t="s">
        <v>1</v>
      </c>
      <c r="F204" s="61" t="s">
        <v>43</v>
      </c>
      <c r="G204" s="46" t="s">
        <v>126</v>
      </c>
      <c r="H204" s="61" t="s">
        <v>142</v>
      </c>
      <c r="I204" s="62" t="s">
        <v>141</v>
      </c>
    </row>
    <row r="205" spans="1:9" ht="15" customHeight="1" thickBot="1" x14ac:dyDescent="0.3">
      <c r="A205" s="16" t="str">
        <f>IF(COUNTIF(A206:A219,"x"),"x","")</f>
        <v/>
      </c>
      <c r="B205" s="15">
        <v>1400</v>
      </c>
      <c r="C205" s="100"/>
      <c r="D205" s="17" t="s">
        <v>26</v>
      </c>
      <c r="E205" s="18" t="s">
        <v>1</v>
      </c>
      <c r="F205" s="17"/>
      <c r="G205" s="17"/>
      <c r="H205" s="18" t="s">
        <v>143</v>
      </c>
      <c r="I205" s="64"/>
    </row>
    <row r="206" spans="1:9" ht="15" customHeight="1" thickBot="1" x14ac:dyDescent="0.3">
      <c r="A206" s="77" t="str">
        <f>IF('Scope Of Work - Budget'!B205="x","x","")</f>
        <v/>
      </c>
      <c r="B206" s="13">
        <v>1401</v>
      </c>
      <c r="C206" s="102"/>
      <c r="D206" s="9" t="str">
        <f>IF('Scope Of Work - Budget'!C205&gt;0, 'Projected Draw Schedule '!C201,"")</f>
        <v>Demo</v>
      </c>
      <c r="E206" s="12">
        <f>'Scope Of Work - Budget'!D205</f>
        <v>0</v>
      </c>
      <c r="F206" s="92">
        <f>E206-'Actual Draws'!L201</f>
        <v>0</v>
      </c>
      <c r="G206" s="109">
        <f>'Actual Draws'!N201</f>
        <v>0</v>
      </c>
      <c r="H206" s="91"/>
      <c r="I206" s="94"/>
    </row>
    <row r="207" spans="1:9" ht="15" customHeight="1" thickBot="1" x14ac:dyDescent="0.3">
      <c r="A207" s="77" t="str">
        <f>IF('Scope Of Work - Budget'!B206="x","x","")</f>
        <v/>
      </c>
      <c r="B207" s="13">
        <v>1402</v>
      </c>
      <c r="C207" s="102"/>
      <c r="D207" s="9" t="str">
        <f>IF('Scope Of Work - Budget'!C206&gt;0, 'Projected Draw Schedule '!C202,"")</f>
        <v>Rough Carpentry</v>
      </c>
      <c r="E207" s="12">
        <f>'Scope Of Work - Budget'!D206</f>
        <v>0</v>
      </c>
      <c r="F207" s="92">
        <f>E207-'Actual Draws'!L202</f>
        <v>0</v>
      </c>
      <c r="G207" s="109">
        <f>'Actual Draws'!N202</f>
        <v>0</v>
      </c>
      <c r="H207" s="91"/>
      <c r="I207" s="94"/>
    </row>
    <row r="208" spans="1:9" ht="15" customHeight="1" thickBot="1" x14ac:dyDescent="0.3">
      <c r="A208" s="77" t="str">
        <f>IF('Scope Of Work - Budget'!B207="x","x","")</f>
        <v/>
      </c>
      <c r="B208" s="13">
        <v>1403</v>
      </c>
      <c r="C208" s="102"/>
      <c r="D208" s="9" t="str">
        <f>IF('Scope Of Work - Budget'!C207&gt;0, 'Projected Draw Schedule '!C203,"")</f>
        <v xml:space="preserve">Windows </v>
      </c>
      <c r="E208" s="12">
        <f>'Scope Of Work - Budget'!D207</f>
        <v>0</v>
      </c>
      <c r="F208" s="92">
        <f>E208-'Actual Draws'!L203</f>
        <v>0</v>
      </c>
      <c r="G208" s="109">
        <f>'Actual Draws'!N203</f>
        <v>0</v>
      </c>
      <c r="H208" s="91"/>
      <c r="I208" s="94"/>
    </row>
    <row r="209" spans="1:9" ht="15" customHeight="1" thickBot="1" x14ac:dyDescent="0.3">
      <c r="A209" s="77" t="str">
        <f>IF('Scope Of Work - Budget'!B208="x","x","")</f>
        <v/>
      </c>
      <c r="B209" s="13">
        <v>1404</v>
      </c>
      <c r="C209" s="102"/>
      <c r="D209" s="9" t="str">
        <f>IF('Scope Of Work - Budget'!C208&gt;0, 'Projected Draw Schedule '!C204,"")</f>
        <v>Insulation</v>
      </c>
      <c r="E209" s="12">
        <f>'Scope Of Work - Budget'!D208</f>
        <v>0</v>
      </c>
      <c r="F209" s="92">
        <f>E209-'Actual Draws'!L204</f>
        <v>0</v>
      </c>
      <c r="G209" s="109">
        <f>'Actual Draws'!N204</f>
        <v>0</v>
      </c>
      <c r="H209" s="91"/>
      <c r="I209" s="94"/>
    </row>
    <row r="210" spans="1:9" ht="15" customHeight="1" thickBot="1" x14ac:dyDescent="0.3">
      <c r="A210" s="77" t="str">
        <f>IF('Scope Of Work - Budget'!B209="x","x","")</f>
        <v/>
      </c>
      <c r="B210" s="13">
        <v>1405</v>
      </c>
      <c r="C210" s="102"/>
      <c r="D210" s="9" t="str">
        <f>IF('Scope Of Work - Budget'!C209&gt;0, 'Projected Draw Schedule '!C205,"")</f>
        <v>Drywall</v>
      </c>
      <c r="E210" s="12">
        <f>'Scope Of Work - Budget'!D209</f>
        <v>0</v>
      </c>
      <c r="F210" s="92">
        <f>E210-'Actual Draws'!L205</f>
        <v>0</v>
      </c>
      <c r="G210" s="109">
        <f>'Actual Draws'!N205</f>
        <v>0</v>
      </c>
      <c r="H210" s="91"/>
      <c r="I210" s="94"/>
    </row>
    <row r="211" spans="1:9" ht="15" customHeight="1" thickBot="1" x14ac:dyDescent="0.3">
      <c r="A211" s="77" t="str">
        <f>IF('Scope Of Work - Budget'!B210="x","x","")</f>
        <v/>
      </c>
      <c r="B211" s="13">
        <v>1406</v>
      </c>
      <c r="C211" s="102"/>
      <c r="D211" s="9" t="str">
        <f>IF('Scope Of Work - Budget'!C210&gt;0, 'Projected Draw Schedule '!C206,"")</f>
        <v>Closets</v>
      </c>
      <c r="E211" s="12">
        <f>'Scope Of Work - Budget'!D210</f>
        <v>0</v>
      </c>
      <c r="F211" s="92">
        <f>E211-'Actual Draws'!L206</f>
        <v>0</v>
      </c>
      <c r="G211" s="109">
        <f>'Actual Draws'!N206</f>
        <v>0</v>
      </c>
      <c r="H211" s="91"/>
      <c r="I211" s="94"/>
    </row>
    <row r="212" spans="1:9" ht="15" customHeight="1" thickBot="1" x14ac:dyDescent="0.3">
      <c r="A212" s="77" t="str">
        <f>IF('Scope Of Work - Budget'!B211="x","x","")</f>
        <v/>
      </c>
      <c r="B212" s="13">
        <v>1407</v>
      </c>
      <c r="C212" s="102"/>
      <c r="D212" s="9" t="str">
        <f>IF('Scope Of Work - Budget'!C211&gt;0, 'Projected Draw Schedule '!C207,"")</f>
        <v>Painting</v>
      </c>
      <c r="E212" s="12">
        <f>'Scope Of Work - Budget'!D211</f>
        <v>0</v>
      </c>
      <c r="F212" s="92">
        <f>E212-'Actual Draws'!L207</f>
        <v>0</v>
      </c>
      <c r="G212" s="109">
        <f>'Actual Draws'!N207</f>
        <v>0</v>
      </c>
      <c r="H212" s="91"/>
      <c r="I212" s="94"/>
    </row>
    <row r="213" spans="1:9" ht="15" customHeight="1" thickBot="1" x14ac:dyDescent="0.3">
      <c r="A213" s="77" t="str">
        <f>IF('Scope Of Work - Budget'!B212="x","x","")</f>
        <v/>
      </c>
      <c r="B213" s="13">
        <v>1408</v>
      </c>
      <c r="C213" s="102"/>
      <c r="D213" s="9" t="str">
        <f>IF('Scope Of Work - Budget'!C212&gt;0, 'Projected Draw Schedule '!C208,"")</f>
        <v>Doors &amp; Trim</v>
      </c>
      <c r="E213" s="12">
        <f>'Scope Of Work - Budget'!D212</f>
        <v>0</v>
      </c>
      <c r="F213" s="92">
        <f>E213-'Actual Draws'!L208</f>
        <v>0</v>
      </c>
      <c r="G213" s="109">
        <f>'Actual Draws'!N208</f>
        <v>0</v>
      </c>
      <c r="H213" s="91"/>
      <c r="I213" s="94"/>
    </row>
    <row r="214" spans="1:9" ht="15" customHeight="1" thickBot="1" x14ac:dyDescent="0.3">
      <c r="A214" s="77" t="str">
        <f>IF('Scope Of Work - Budget'!B213="x","x","")</f>
        <v/>
      </c>
      <c r="B214" s="13">
        <v>1409</v>
      </c>
      <c r="C214" s="102"/>
      <c r="D214" s="9" t="str">
        <f>IF('Scope Of Work - Budget'!C213&gt;0, 'Projected Draw Schedule '!C209,"")</f>
        <v>Electrical Fixtures &amp; Finish</v>
      </c>
      <c r="E214" s="12">
        <f>'Scope Of Work - Budget'!D213</f>
        <v>0</v>
      </c>
      <c r="F214" s="92">
        <f>E214-'Actual Draws'!L209</f>
        <v>0</v>
      </c>
      <c r="G214" s="109">
        <f>'Actual Draws'!N209</f>
        <v>0</v>
      </c>
      <c r="H214" s="91"/>
      <c r="I214" s="94"/>
    </row>
    <row r="215" spans="1:9" ht="15" customHeight="1" thickBot="1" x14ac:dyDescent="0.3">
      <c r="A215" s="77" t="str">
        <f>IF('Scope Of Work - Budget'!B214="x","x","")</f>
        <v/>
      </c>
      <c r="B215" s="13">
        <v>1410</v>
      </c>
      <c r="C215" s="102"/>
      <c r="D215" s="9" t="str">
        <f>IF('Scope Of Work - Budget'!C214&gt;0, 'Projected Draw Schedule '!C210,"")</f>
        <v>Finish Carpentry</v>
      </c>
      <c r="E215" s="12">
        <f>'Scope Of Work - Budget'!D214</f>
        <v>0</v>
      </c>
      <c r="F215" s="92">
        <f>E215-'Actual Draws'!L210</f>
        <v>0</v>
      </c>
      <c r="G215" s="109">
        <f>'Actual Draws'!N210</f>
        <v>0</v>
      </c>
      <c r="H215" s="91"/>
      <c r="I215" s="94"/>
    </row>
    <row r="216" spans="1:9" ht="15" customHeight="1" thickBot="1" x14ac:dyDescent="0.3">
      <c r="A216" s="77" t="str">
        <f>IF('Scope Of Work - Budget'!B215="x","x","")</f>
        <v/>
      </c>
      <c r="B216" s="13">
        <v>1411</v>
      </c>
      <c r="C216" s="102"/>
      <c r="D216" s="9" t="str">
        <f>IF('Scope Of Work - Budget'!C215&gt;0, 'Projected Draw Schedule '!C211,"")</f>
        <v xml:space="preserve">Finish Hardware </v>
      </c>
      <c r="E216" s="12">
        <f>'Scope Of Work - Budget'!D215</f>
        <v>0</v>
      </c>
      <c r="F216" s="92">
        <f>E216-'Actual Draws'!L211</f>
        <v>0</v>
      </c>
      <c r="G216" s="109">
        <f>'Actual Draws'!N211</f>
        <v>0</v>
      </c>
      <c r="H216" s="91"/>
      <c r="I216" s="94"/>
    </row>
    <row r="217" spans="1:9" ht="15" customHeight="1" thickBot="1" x14ac:dyDescent="0.3">
      <c r="A217" s="77" t="str">
        <f>IF('Scope Of Work - Budget'!B216="x","x","")</f>
        <v/>
      </c>
      <c r="B217" s="13">
        <v>1412</v>
      </c>
      <c r="C217" s="102"/>
      <c r="D217" s="9" t="str">
        <f>IF('Scope Of Work - Budget'!C216&gt;0, 'Projected Draw Schedule '!C212,"")</f>
        <v>Flooring</v>
      </c>
      <c r="E217" s="12">
        <f>'Scope Of Work - Budget'!D216</f>
        <v>0</v>
      </c>
      <c r="F217" s="92">
        <f>E217-'Actual Draws'!L212</f>
        <v>0</v>
      </c>
      <c r="G217" s="109">
        <f>'Actual Draws'!N212</f>
        <v>0</v>
      </c>
      <c r="H217" s="91"/>
      <c r="I217" s="94"/>
    </row>
    <row r="218" spans="1:9" ht="15" customHeight="1" thickBot="1" x14ac:dyDescent="0.3">
      <c r="A218" s="77" t="str">
        <f>IF('Scope Of Work - Budget'!B217="x","x","")</f>
        <v/>
      </c>
      <c r="B218" s="13">
        <v>1413</v>
      </c>
      <c r="C218" s="102"/>
      <c r="D218" s="9" t="str">
        <f>IF('Scope Of Work - Budget'!C217&gt;0, 'Projected Draw Schedule '!C213,"")</f>
        <v>Clean Up</v>
      </c>
      <c r="E218" s="12">
        <f>'Scope Of Work - Budget'!D217</f>
        <v>0</v>
      </c>
      <c r="F218" s="92">
        <f>E218-'Actual Draws'!L213</f>
        <v>0</v>
      </c>
      <c r="G218" s="109">
        <f>'Actual Draws'!N213</f>
        <v>0</v>
      </c>
      <c r="H218" s="91"/>
      <c r="I218" s="94"/>
    </row>
    <row r="219" spans="1:9" ht="15" customHeight="1" thickBot="1" x14ac:dyDescent="0.3">
      <c r="A219" s="77" t="str">
        <f>IF('Scope Of Work - Budget'!B218="x","x","")</f>
        <v/>
      </c>
      <c r="B219" s="13">
        <v>1414</v>
      </c>
      <c r="C219" s="102"/>
      <c r="D219" s="9" t="str">
        <f>IF('Scope Of Work - Budget'!C218&gt;0, 'Projected Draw Schedule '!C214,"")</f>
        <v/>
      </c>
      <c r="E219" s="12">
        <f>'Scope Of Work - Budget'!D218</f>
        <v>0</v>
      </c>
      <c r="F219" s="92">
        <f>E219-'Actual Draws'!L214</f>
        <v>0</v>
      </c>
      <c r="G219" s="109">
        <f>'Actual Draws'!N214</f>
        <v>0</v>
      </c>
      <c r="H219" s="91"/>
      <c r="I219" s="94"/>
    </row>
    <row r="220" spans="1:9" ht="15" customHeight="1" thickBot="1" x14ac:dyDescent="0.3">
      <c r="A220" s="77" t="str">
        <f>IF(A205="x","x","")</f>
        <v/>
      </c>
      <c r="B220" s="68"/>
      <c r="C220" s="105"/>
      <c r="D220" s="69" t="s">
        <v>19</v>
      </c>
      <c r="E220" s="67">
        <f>'Scope Of Work - Budget'!D219</f>
        <v>0</v>
      </c>
      <c r="F220" s="112">
        <f>E220-'Actual Draws'!L215</f>
        <v>0</v>
      </c>
      <c r="G220" s="110">
        <f>'Actual Draws'!N215</f>
        <v>0</v>
      </c>
      <c r="H220" s="106">
        <f>SUM(H206:H219)</f>
        <v>0</v>
      </c>
      <c r="I220" s="107"/>
    </row>
    <row r="221" spans="1:9" ht="15" customHeight="1" thickBot="1" x14ac:dyDescent="0.3">
      <c r="A221" s="16" t="str">
        <f>IF(COUNTIF(A222:A235,"x"),"x","")</f>
        <v/>
      </c>
      <c r="B221" s="15">
        <v>1500</v>
      </c>
      <c r="C221" s="100"/>
      <c r="D221" s="17" t="s">
        <v>86</v>
      </c>
      <c r="E221" s="18" t="s">
        <v>1</v>
      </c>
      <c r="F221" s="17"/>
      <c r="G221" s="17"/>
      <c r="H221" s="18" t="s">
        <v>143</v>
      </c>
      <c r="I221" s="64"/>
    </row>
    <row r="222" spans="1:9" ht="15" customHeight="1" thickBot="1" x14ac:dyDescent="0.3">
      <c r="A222" s="77" t="str">
        <f>IF('Scope Of Work - Budget'!B221="x","x","")</f>
        <v/>
      </c>
      <c r="B222" s="13">
        <v>1501</v>
      </c>
      <c r="C222" s="102"/>
      <c r="D222" s="9" t="str">
        <f>IF('Scope Of Work - Budget'!C221&gt;0, 'Projected Draw Schedule '!C217,"")</f>
        <v>Demo</v>
      </c>
      <c r="E222" s="12">
        <f>'Scope Of Work - Budget'!D221</f>
        <v>0</v>
      </c>
      <c r="F222" s="92">
        <f>E222-'Actual Draws'!L217</f>
        <v>0</v>
      </c>
      <c r="G222" s="109">
        <f>'Actual Draws'!N217</f>
        <v>0</v>
      </c>
      <c r="H222" s="91"/>
      <c r="I222" s="94"/>
    </row>
    <row r="223" spans="1:9" ht="15" customHeight="1" thickBot="1" x14ac:dyDescent="0.3">
      <c r="A223" s="77" t="str">
        <f>IF('Scope Of Work - Budget'!B222="x","x","")</f>
        <v/>
      </c>
      <c r="B223" s="13">
        <v>1502</v>
      </c>
      <c r="C223" s="102"/>
      <c r="D223" s="9" t="str">
        <f>IF('Scope Of Work - Budget'!C222&gt;0, 'Projected Draw Schedule '!C218,"")</f>
        <v>Rough Carpentry</v>
      </c>
      <c r="E223" s="12">
        <f>'Scope Of Work - Budget'!D222</f>
        <v>0</v>
      </c>
      <c r="F223" s="92">
        <f>E223-'Actual Draws'!L218</f>
        <v>0</v>
      </c>
      <c r="G223" s="109">
        <f>'Actual Draws'!N218</f>
        <v>0</v>
      </c>
      <c r="H223" s="91"/>
      <c r="I223" s="94"/>
    </row>
    <row r="224" spans="1:9" ht="15" customHeight="1" thickBot="1" x14ac:dyDescent="0.3">
      <c r="A224" s="77" t="str">
        <f>IF('Scope Of Work - Budget'!B223="x","x","")</f>
        <v/>
      </c>
      <c r="B224" s="13">
        <v>1503</v>
      </c>
      <c r="C224" s="102"/>
      <c r="D224" s="9" t="str">
        <f>IF('Scope Of Work - Budget'!C223&gt;0, 'Projected Draw Schedule '!C219,"")</f>
        <v xml:space="preserve">Windows </v>
      </c>
      <c r="E224" s="12">
        <f>'Scope Of Work - Budget'!D223</f>
        <v>0</v>
      </c>
      <c r="F224" s="92">
        <f>E224-'Actual Draws'!L219</f>
        <v>0</v>
      </c>
      <c r="G224" s="109">
        <f>'Actual Draws'!N219</f>
        <v>0</v>
      </c>
      <c r="H224" s="91"/>
      <c r="I224" s="94"/>
    </row>
    <row r="225" spans="1:9" ht="15" customHeight="1" thickBot="1" x14ac:dyDescent="0.3">
      <c r="A225" s="77" t="str">
        <f>IF('Scope Of Work - Budget'!B224="x","x","")</f>
        <v/>
      </c>
      <c r="B225" s="13">
        <v>1504</v>
      </c>
      <c r="C225" s="102"/>
      <c r="D225" s="9" t="str">
        <f>IF('Scope Of Work - Budget'!C224&gt;0, 'Projected Draw Schedule '!C220,"")</f>
        <v>Insulation</v>
      </c>
      <c r="E225" s="12">
        <f>'Scope Of Work - Budget'!D224</f>
        <v>0</v>
      </c>
      <c r="F225" s="92">
        <f>E225-'Actual Draws'!L220</f>
        <v>0</v>
      </c>
      <c r="G225" s="109">
        <f>'Actual Draws'!N220</f>
        <v>0</v>
      </c>
      <c r="H225" s="91"/>
      <c r="I225" s="94"/>
    </row>
    <row r="226" spans="1:9" ht="15" customHeight="1" thickBot="1" x14ac:dyDescent="0.3">
      <c r="A226" s="77" t="str">
        <f>IF('Scope Of Work - Budget'!B225="x","x","")</f>
        <v/>
      </c>
      <c r="B226" s="13">
        <v>1505</v>
      </c>
      <c r="C226" s="102"/>
      <c r="D226" s="9" t="str">
        <f>IF('Scope Of Work - Budget'!C225&gt;0, 'Projected Draw Schedule '!C221,"")</f>
        <v>Drywall</v>
      </c>
      <c r="E226" s="12">
        <f>'Scope Of Work - Budget'!D225</f>
        <v>0</v>
      </c>
      <c r="F226" s="92">
        <f>E226-'Actual Draws'!L221</f>
        <v>0</v>
      </c>
      <c r="G226" s="109">
        <f>'Actual Draws'!N221</f>
        <v>0</v>
      </c>
      <c r="H226" s="91"/>
      <c r="I226" s="94"/>
    </row>
    <row r="227" spans="1:9" ht="15" customHeight="1" thickBot="1" x14ac:dyDescent="0.3">
      <c r="A227" s="77" t="str">
        <f>IF('Scope Of Work - Budget'!B226="x","x","")</f>
        <v/>
      </c>
      <c r="B227" s="13">
        <v>1506</v>
      </c>
      <c r="C227" s="102"/>
      <c r="D227" s="9" t="str">
        <f>IF('Scope Of Work - Budget'!C226&gt;0, 'Projected Draw Schedule '!C222,"")</f>
        <v>Closets</v>
      </c>
      <c r="E227" s="12">
        <f>'Scope Of Work - Budget'!D226</f>
        <v>0</v>
      </c>
      <c r="F227" s="92">
        <f>E227-'Actual Draws'!L222</f>
        <v>0</v>
      </c>
      <c r="G227" s="109">
        <f>'Actual Draws'!N222</f>
        <v>0</v>
      </c>
      <c r="H227" s="91"/>
      <c r="I227" s="94"/>
    </row>
    <row r="228" spans="1:9" ht="15" customHeight="1" thickBot="1" x14ac:dyDescent="0.3">
      <c r="A228" s="77" t="str">
        <f>IF('Scope Of Work - Budget'!B227="x","x","")</f>
        <v/>
      </c>
      <c r="B228" s="13">
        <v>1507</v>
      </c>
      <c r="C228" s="102"/>
      <c r="D228" s="9" t="str">
        <f>IF('Scope Of Work - Budget'!C227&gt;0, 'Projected Draw Schedule '!C223,"")</f>
        <v>Painting</v>
      </c>
      <c r="E228" s="12">
        <f>'Scope Of Work - Budget'!D227</f>
        <v>0</v>
      </c>
      <c r="F228" s="92">
        <f>E228-'Actual Draws'!L223</f>
        <v>0</v>
      </c>
      <c r="G228" s="109">
        <f>'Actual Draws'!N223</f>
        <v>0</v>
      </c>
      <c r="H228" s="91"/>
      <c r="I228" s="94"/>
    </row>
    <row r="229" spans="1:9" ht="15" customHeight="1" thickBot="1" x14ac:dyDescent="0.3">
      <c r="A229" s="77" t="str">
        <f>IF('Scope Of Work - Budget'!B228="x","x","")</f>
        <v/>
      </c>
      <c r="B229" s="13">
        <v>1508</v>
      </c>
      <c r="C229" s="102"/>
      <c r="D229" s="9" t="str">
        <f>IF('Scope Of Work - Budget'!C228&gt;0, 'Projected Draw Schedule '!C224,"")</f>
        <v>Doors &amp; Trim</v>
      </c>
      <c r="E229" s="12">
        <f>'Scope Of Work - Budget'!D228</f>
        <v>0</v>
      </c>
      <c r="F229" s="92">
        <f>E229-'Actual Draws'!L224</f>
        <v>0</v>
      </c>
      <c r="G229" s="109">
        <f>'Actual Draws'!N224</f>
        <v>0</v>
      </c>
      <c r="H229" s="91"/>
      <c r="I229" s="94"/>
    </row>
    <row r="230" spans="1:9" ht="15" customHeight="1" thickBot="1" x14ac:dyDescent="0.3">
      <c r="A230" s="77" t="str">
        <f>IF('Scope Of Work - Budget'!B229="x","x","")</f>
        <v/>
      </c>
      <c r="B230" s="13">
        <v>1509</v>
      </c>
      <c r="C230" s="102"/>
      <c r="D230" s="9" t="str">
        <f>IF('Scope Of Work - Budget'!C229&gt;0, 'Projected Draw Schedule '!C225,"")</f>
        <v>Electrical Fixtures &amp; Finish</v>
      </c>
      <c r="E230" s="12">
        <f>'Scope Of Work - Budget'!D229</f>
        <v>0</v>
      </c>
      <c r="F230" s="92">
        <f>E230-'Actual Draws'!L225</f>
        <v>0</v>
      </c>
      <c r="G230" s="109">
        <f>'Actual Draws'!N225</f>
        <v>0</v>
      </c>
      <c r="H230" s="91"/>
      <c r="I230" s="94"/>
    </row>
    <row r="231" spans="1:9" ht="15" customHeight="1" thickBot="1" x14ac:dyDescent="0.3">
      <c r="A231" s="77" t="str">
        <f>IF('Scope Of Work - Budget'!B230="x","x","")</f>
        <v/>
      </c>
      <c r="B231" s="13">
        <v>1510</v>
      </c>
      <c r="C231" s="102"/>
      <c r="D231" s="9" t="str">
        <f>IF('Scope Of Work - Budget'!C230&gt;0, 'Projected Draw Schedule '!C226,"")</f>
        <v>Finish Carpentry</v>
      </c>
      <c r="E231" s="12">
        <f>'Scope Of Work - Budget'!D230</f>
        <v>0</v>
      </c>
      <c r="F231" s="92">
        <f>E231-'Actual Draws'!L226</f>
        <v>0</v>
      </c>
      <c r="G231" s="109">
        <f>'Actual Draws'!N226</f>
        <v>0</v>
      </c>
      <c r="H231" s="91"/>
      <c r="I231" s="94"/>
    </row>
    <row r="232" spans="1:9" ht="15" customHeight="1" thickBot="1" x14ac:dyDescent="0.3">
      <c r="A232" s="77" t="str">
        <f>IF('Scope Of Work - Budget'!B231="x","x","")</f>
        <v/>
      </c>
      <c r="B232" s="13">
        <v>1511</v>
      </c>
      <c r="C232" s="102"/>
      <c r="D232" s="9" t="str">
        <f>IF('Scope Of Work - Budget'!C231&gt;0, 'Projected Draw Schedule '!C227,"")</f>
        <v xml:space="preserve">Finish Hardware </v>
      </c>
      <c r="E232" s="12">
        <f>'Scope Of Work - Budget'!D231</f>
        <v>0</v>
      </c>
      <c r="F232" s="92">
        <f>E232-'Actual Draws'!L227</f>
        <v>0</v>
      </c>
      <c r="G232" s="109">
        <f>'Actual Draws'!N227</f>
        <v>0</v>
      </c>
      <c r="H232" s="91"/>
      <c r="I232" s="94"/>
    </row>
    <row r="233" spans="1:9" ht="15" customHeight="1" thickBot="1" x14ac:dyDescent="0.3">
      <c r="A233" s="77" t="str">
        <f>IF('Scope Of Work - Budget'!B232="x","x","")</f>
        <v/>
      </c>
      <c r="B233" s="13">
        <v>1512</v>
      </c>
      <c r="C233" s="102"/>
      <c r="D233" s="9" t="str">
        <f>IF('Scope Of Work - Budget'!C232&gt;0, 'Projected Draw Schedule '!C228,"")</f>
        <v>Flooring</v>
      </c>
      <c r="E233" s="12">
        <f>'Scope Of Work - Budget'!D232</f>
        <v>0</v>
      </c>
      <c r="F233" s="92">
        <f>E233-'Actual Draws'!L228</f>
        <v>0</v>
      </c>
      <c r="G233" s="109">
        <f>'Actual Draws'!N228</f>
        <v>0</v>
      </c>
      <c r="H233" s="91"/>
      <c r="I233" s="94"/>
    </row>
    <row r="234" spans="1:9" ht="15" customHeight="1" thickBot="1" x14ac:dyDescent="0.3">
      <c r="A234" s="77" t="str">
        <f>IF('Scope Of Work - Budget'!B233="x","x","")</f>
        <v/>
      </c>
      <c r="B234" s="13">
        <v>1513</v>
      </c>
      <c r="C234" s="102"/>
      <c r="D234" s="9" t="str">
        <f>IF('Scope Of Work - Budget'!C233&gt;0, 'Projected Draw Schedule '!C229,"")</f>
        <v>Clean Up</v>
      </c>
      <c r="E234" s="12">
        <f>'Scope Of Work - Budget'!D233</f>
        <v>0</v>
      </c>
      <c r="F234" s="92">
        <f>E234-'Actual Draws'!L229</f>
        <v>0</v>
      </c>
      <c r="G234" s="109">
        <f>'Actual Draws'!N229</f>
        <v>0</v>
      </c>
      <c r="H234" s="91"/>
      <c r="I234" s="94"/>
    </row>
    <row r="235" spans="1:9" ht="15" customHeight="1" thickBot="1" x14ac:dyDescent="0.3">
      <c r="A235" s="77" t="str">
        <f>IF('Scope Of Work - Budget'!B234="x","x","")</f>
        <v/>
      </c>
      <c r="B235" s="13">
        <v>1514</v>
      </c>
      <c r="C235" s="102"/>
      <c r="D235" s="9" t="str">
        <f>IF('Scope Of Work - Budget'!C234&gt;0, 'Projected Draw Schedule '!C230,"")</f>
        <v/>
      </c>
      <c r="E235" s="12">
        <f>'Scope Of Work - Budget'!D234</f>
        <v>0</v>
      </c>
      <c r="F235" s="92">
        <f>E235-'Actual Draws'!L230</f>
        <v>0</v>
      </c>
      <c r="G235" s="109">
        <f>'Actual Draws'!N230</f>
        <v>0</v>
      </c>
      <c r="H235" s="91"/>
      <c r="I235" s="94"/>
    </row>
    <row r="236" spans="1:9" ht="15" customHeight="1" thickBot="1" x14ac:dyDescent="0.3">
      <c r="A236" s="77" t="str">
        <f>IF(A221="x","x","")</f>
        <v/>
      </c>
      <c r="B236" s="68"/>
      <c r="C236" s="105"/>
      <c r="D236" s="69" t="s">
        <v>19</v>
      </c>
      <c r="E236" s="67">
        <f>'Scope Of Work - Budget'!D235</f>
        <v>0</v>
      </c>
      <c r="F236" s="112">
        <f>E236-'Actual Draws'!L231</f>
        <v>0</v>
      </c>
      <c r="G236" s="110">
        <f>'Actual Draws'!N231</f>
        <v>0</v>
      </c>
      <c r="H236" s="106">
        <f>SUM(H222:H235)</f>
        <v>0</v>
      </c>
      <c r="I236" s="107"/>
    </row>
    <row r="237" spans="1:9" ht="15" customHeight="1" thickBot="1" x14ac:dyDescent="0.3">
      <c r="A237" s="16" t="str">
        <f>IF(COUNTIF(A238:A254,"x"),"x","")</f>
        <v/>
      </c>
      <c r="B237" s="15">
        <v>1600</v>
      </c>
      <c r="C237" s="100"/>
      <c r="D237" s="17" t="s">
        <v>27</v>
      </c>
      <c r="E237" s="18" t="s">
        <v>1</v>
      </c>
      <c r="F237" s="17"/>
      <c r="G237" s="17"/>
      <c r="H237" s="18" t="s">
        <v>143</v>
      </c>
      <c r="I237" s="64"/>
    </row>
    <row r="238" spans="1:9" ht="15" customHeight="1" thickBot="1" x14ac:dyDescent="0.3">
      <c r="A238" s="77" t="str">
        <f>IF('Scope Of Work - Budget'!B237="x","x","")</f>
        <v/>
      </c>
      <c r="B238" s="13">
        <v>1601</v>
      </c>
      <c r="C238" s="102"/>
      <c r="D238" s="9" t="str">
        <f>IF('Scope Of Work - Budget'!C237&gt;0, 'Projected Draw Schedule '!C233,"")</f>
        <v>Demo</v>
      </c>
      <c r="E238" s="12">
        <f>'Scope Of Work - Budget'!D237</f>
        <v>0</v>
      </c>
      <c r="F238" s="92">
        <f>E238-'Actual Draws'!L233</f>
        <v>0</v>
      </c>
      <c r="G238" s="109">
        <f>'Actual Draws'!N233</f>
        <v>0</v>
      </c>
      <c r="H238" s="91"/>
      <c r="I238" s="94"/>
    </row>
    <row r="239" spans="1:9" ht="15" customHeight="1" thickBot="1" x14ac:dyDescent="0.3">
      <c r="A239" s="77" t="str">
        <f>IF('Scope Of Work - Budget'!B238="x","x","")</f>
        <v/>
      </c>
      <c r="B239" s="13">
        <v>1602</v>
      </c>
      <c r="C239" s="102"/>
      <c r="D239" s="9" t="str">
        <f>IF('Scope Of Work - Budget'!C238&gt;0, 'Projected Draw Schedule '!C234,"")</f>
        <v>Rough Carpentry</v>
      </c>
      <c r="E239" s="12">
        <f>'Scope Of Work - Budget'!D238</f>
        <v>0</v>
      </c>
      <c r="F239" s="92">
        <f>E239-'Actual Draws'!L234</f>
        <v>0</v>
      </c>
      <c r="G239" s="109">
        <f>'Actual Draws'!N234</f>
        <v>0</v>
      </c>
      <c r="H239" s="91"/>
      <c r="I239" s="94"/>
    </row>
    <row r="240" spans="1:9" ht="15" customHeight="1" thickBot="1" x14ac:dyDescent="0.3">
      <c r="A240" s="77" t="str">
        <f>IF('Scope Of Work - Budget'!B239="x","x","")</f>
        <v/>
      </c>
      <c r="B240" s="13">
        <v>1603</v>
      </c>
      <c r="C240" s="102"/>
      <c r="D240" s="9" t="str">
        <f>IF('Scope Of Work - Budget'!C239&gt;0, 'Projected Draw Schedule '!C235,"")</f>
        <v xml:space="preserve">Windows </v>
      </c>
      <c r="E240" s="12">
        <f>'Scope Of Work - Budget'!D239</f>
        <v>0</v>
      </c>
      <c r="F240" s="92">
        <f>E240-'Actual Draws'!L235</f>
        <v>0</v>
      </c>
      <c r="G240" s="109">
        <f>'Actual Draws'!N235</f>
        <v>0</v>
      </c>
      <c r="H240" s="91"/>
      <c r="I240" s="94"/>
    </row>
    <row r="241" spans="1:9" ht="15" customHeight="1" thickBot="1" x14ac:dyDescent="0.3">
      <c r="A241" s="77" t="str">
        <f>IF('Scope Of Work - Budget'!B240="x","x","")</f>
        <v/>
      </c>
      <c r="B241" s="13">
        <v>1604</v>
      </c>
      <c r="C241" s="102"/>
      <c r="D241" s="9" t="str">
        <f>IF('Scope Of Work - Budget'!C240&gt;0, 'Projected Draw Schedule '!C236,"")</f>
        <v>Insulation</v>
      </c>
      <c r="E241" s="12">
        <f>'Scope Of Work - Budget'!D240</f>
        <v>0</v>
      </c>
      <c r="F241" s="92">
        <f>E241-'Actual Draws'!L236</f>
        <v>0</v>
      </c>
      <c r="G241" s="109">
        <f>'Actual Draws'!N236</f>
        <v>0</v>
      </c>
      <c r="H241" s="91"/>
      <c r="I241" s="94"/>
    </row>
    <row r="242" spans="1:9" ht="15" customHeight="1" thickBot="1" x14ac:dyDescent="0.3">
      <c r="A242" s="77" t="str">
        <f>IF('Scope Of Work - Budget'!B241="x","x","")</f>
        <v/>
      </c>
      <c r="B242" s="13">
        <v>1605</v>
      </c>
      <c r="C242" s="102"/>
      <c r="D242" s="9" t="str">
        <f>IF('Scope Of Work - Budget'!C241&gt;0, 'Projected Draw Schedule '!C237,"")</f>
        <v>Drywall</v>
      </c>
      <c r="E242" s="12">
        <f>'Scope Of Work - Budget'!D241</f>
        <v>0</v>
      </c>
      <c r="F242" s="92">
        <f>E242-'Actual Draws'!L237</f>
        <v>0</v>
      </c>
      <c r="G242" s="109">
        <f>'Actual Draws'!N237</f>
        <v>0</v>
      </c>
      <c r="H242" s="91"/>
      <c r="I242" s="94"/>
    </row>
    <row r="243" spans="1:9" ht="15" customHeight="1" thickBot="1" x14ac:dyDescent="0.3">
      <c r="A243" s="77" t="str">
        <f>IF('Scope Of Work - Budget'!B242="x","x","")</f>
        <v/>
      </c>
      <c r="B243" s="13">
        <v>1606</v>
      </c>
      <c r="C243" s="102"/>
      <c r="D243" s="9" t="str">
        <f>IF('Scope Of Work - Budget'!C242&gt;0, 'Projected Draw Schedule '!C238,"")</f>
        <v>Cabinets/Medicine Chest</v>
      </c>
      <c r="E243" s="12">
        <f>'Scope Of Work - Budget'!D242</f>
        <v>0</v>
      </c>
      <c r="F243" s="92">
        <f>E243-'Actual Draws'!L238</f>
        <v>0</v>
      </c>
      <c r="G243" s="109">
        <f>'Actual Draws'!N238</f>
        <v>0</v>
      </c>
      <c r="H243" s="91"/>
      <c r="I243" s="94"/>
    </row>
    <row r="244" spans="1:9" ht="15" customHeight="1" thickBot="1" x14ac:dyDescent="0.3">
      <c r="A244" s="77" t="str">
        <f>IF('Scope Of Work - Budget'!B243="x","x","")</f>
        <v/>
      </c>
      <c r="B244" s="13">
        <v>1607</v>
      </c>
      <c r="C244" s="102"/>
      <c r="D244" s="9" t="str">
        <f>IF('Scope Of Work - Budget'!C243&gt;0, 'Projected Draw Schedule '!C239,"")</f>
        <v>Painting</v>
      </c>
      <c r="E244" s="12">
        <f>'Scope Of Work - Budget'!D243</f>
        <v>0</v>
      </c>
      <c r="F244" s="92">
        <f>E244-'Actual Draws'!L239</f>
        <v>0</v>
      </c>
      <c r="G244" s="109">
        <f>'Actual Draws'!N239</f>
        <v>0</v>
      </c>
      <c r="H244" s="91"/>
      <c r="I244" s="94"/>
    </row>
    <row r="245" spans="1:9" ht="15" customHeight="1" thickBot="1" x14ac:dyDescent="0.3">
      <c r="A245" s="77" t="str">
        <f>IF('Scope Of Work - Budget'!B244="x","x","")</f>
        <v/>
      </c>
      <c r="B245" s="13">
        <v>1608</v>
      </c>
      <c r="C245" s="102"/>
      <c r="D245" s="9" t="str">
        <f>IF('Scope Of Work - Budget'!C244&gt;0, 'Projected Draw Schedule '!C240,"")</f>
        <v>Tub/Shower &amp; Enclosure</v>
      </c>
      <c r="E245" s="12">
        <f>'Scope Of Work - Budget'!D244</f>
        <v>0</v>
      </c>
      <c r="F245" s="92">
        <f>E245-'Actual Draws'!L240</f>
        <v>0</v>
      </c>
      <c r="G245" s="109">
        <f>'Actual Draws'!N240</f>
        <v>0</v>
      </c>
      <c r="H245" s="91"/>
      <c r="I245" s="94"/>
    </row>
    <row r="246" spans="1:9" ht="15" customHeight="1" thickBot="1" x14ac:dyDescent="0.3">
      <c r="A246" s="77" t="str">
        <f>IF('Scope Of Work - Budget'!B245="x","x","")</f>
        <v/>
      </c>
      <c r="B246" s="13">
        <v>1609</v>
      </c>
      <c r="C246" s="102"/>
      <c r="D246" s="9" t="str">
        <f>IF('Scope Of Work - Budget'!C245&gt;0, 'Projected Draw Schedule '!C241,"")</f>
        <v xml:space="preserve">Plumbing Fixtures </v>
      </c>
      <c r="E246" s="12">
        <f>'Scope Of Work - Budget'!D245</f>
        <v>0</v>
      </c>
      <c r="F246" s="92">
        <f>E246-'Actual Draws'!L241</f>
        <v>0</v>
      </c>
      <c r="G246" s="109">
        <f>'Actual Draws'!N241</f>
        <v>0</v>
      </c>
      <c r="H246" s="91"/>
      <c r="I246" s="94"/>
    </row>
    <row r="247" spans="1:9" ht="15" customHeight="1" thickBot="1" x14ac:dyDescent="0.3">
      <c r="A247" s="77" t="str">
        <f>IF('Scope Of Work - Budget'!B246="x","x","")</f>
        <v/>
      </c>
      <c r="B247" s="13">
        <v>1610</v>
      </c>
      <c r="C247" s="102"/>
      <c r="D247" s="9" t="str">
        <f>IF('Scope Of Work - Budget'!C246&gt;0, 'Projected Draw Schedule '!C242,"")</f>
        <v>Plumbing Finish</v>
      </c>
      <c r="E247" s="12">
        <f>'Scope Of Work - Budget'!D246</f>
        <v>0</v>
      </c>
      <c r="F247" s="92">
        <f>E247-'Actual Draws'!L242</f>
        <v>0</v>
      </c>
      <c r="G247" s="109">
        <f>'Actual Draws'!N242</f>
        <v>0</v>
      </c>
      <c r="H247" s="91"/>
      <c r="I247" s="94"/>
    </row>
    <row r="248" spans="1:9" ht="15" customHeight="1" thickBot="1" x14ac:dyDescent="0.3">
      <c r="A248" s="77" t="str">
        <f>IF('Scope Of Work - Budget'!B247="x","x","")</f>
        <v/>
      </c>
      <c r="B248" s="13">
        <v>1611</v>
      </c>
      <c r="C248" s="102"/>
      <c r="D248" s="9" t="str">
        <f>IF('Scope Of Work - Budget'!C247&gt;0, 'Projected Draw Schedule '!C243,"")</f>
        <v>Doors &amp; Trim</v>
      </c>
      <c r="E248" s="12">
        <f>'Scope Of Work - Budget'!D247</f>
        <v>0</v>
      </c>
      <c r="F248" s="92">
        <f>E248-'Actual Draws'!L243</f>
        <v>0</v>
      </c>
      <c r="G248" s="109">
        <f>'Actual Draws'!N243</f>
        <v>0</v>
      </c>
      <c r="H248" s="91"/>
      <c r="I248" s="94"/>
    </row>
    <row r="249" spans="1:9" ht="15" customHeight="1" thickBot="1" x14ac:dyDescent="0.3">
      <c r="A249" s="77" t="str">
        <f>IF('Scope Of Work - Budget'!B248="x","x","")</f>
        <v/>
      </c>
      <c r="B249" s="13">
        <v>1612</v>
      </c>
      <c r="C249" s="102"/>
      <c r="D249" s="9" t="str">
        <f>IF('Scope Of Work - Budget'!C248&gt;0, 'Projected Draw Schedule '!C244,"")</f>
        <v>Electrical Fixtures &amp; Finish</v>
      </c>
      <c r="E249" s="12">
        <f>'Scope Of Work - Budget'!D248</f>
        <v>0</v>
      </c>
      <c r="F249" s="92">
        <f>E249-'Actual Draws'!L244</f>
        <v>0</v>
      </c>
      <c r="G249" s="109">
        <f>'Actual Draws'!N244</f>
        <v>0</v>
      </c>
      <c r="H249" s="91"/>
      <c r="I249" s="94"/>
    </row>
    <row r="250" spans="1:9" ht="15" customHeight="1" thickBot="1" x14ac:dyDescent="0.3">
      <c r="A250" s="77" t="str">
        <f>IF('Scope Of Work - Budget'!B249="x","x","")</f>
        <v/>
      </c>
      <c r="B250" s="13">
        <v>1613</v>
      </c>
      <c r="C250" s="102"/>
      <c r="D250" s="9" t="str">
        <f>IF('Scope Of Work - Budget'!C249&gt;0, 'Projected Draw Schedule '!C245,"")</f>
        <v>Finish Carpentry</v>
      </c>
      <c r="E250" s="12">
        <f>'Scope Of Work - Budget'!D249</f>
        <v>0</v>
      </c>
      <c r="F250" s="92">
        <f>E250-'Actual Draws'!L245</f>
        <v>0</v>
      </c>
      <c r="G250" s="109">
        <f>'Actual Draws'!N245</f>
        <v>0</v>
      </c>
      <c r="H250" s="91"/>
      <c r="I250" s="94"/>
    </row>
    <row r="251" spans="1:9" ht="15" customHeight="1" thickBot="1" x14ac:dyDescent="0.3">
      <c r="A251" s="77" t="str">
        <f>IF('Scope Of Work - Budget'!B250="x","x","")</f>
        <v/>
      </c>
      <c r="B251" s="13">
        <v>1614</v>
      </c>
      <c r="C251" s="102"/>
      <c r="D251" s="9" t="str">
        <f>IF('Scope Of Work - Budget'!C250&gt;0, 'Projected Draw Schedule '!C246,"")</f>
        <v>Hardware &amp; Accessories</v>
      </c>
      <c r="E251" s="12">
        <f>'Scope Of Work - Budget'!D250</f>
        <v>0</v>
      </c>
      <c r="F251" s="92">
        <f>E251-'Actual Draws'!L246</f>
        <v>0</v>
      </c>
      <c r="G251" s="109">
        <f>'Actual Draws'!N246</f>
        <v>0</v>
      </c>
      <c r="H251" s="91"/>
      <c r="I251" s="94"/>
    </row>
    <row r="252" spans="1:9" ht="15" customHeight="1" thickBot="1" x14ac:dyDescent="0.3">
      <c r="A252" s="77" t="str">
        <f>IF('Scope Of Work - Budget'!B251="x","x","")</f>
        <v/>
      </c>
      <c r="B252" s="13">
        <v>1615</v>
      </c>
      <c r="C252" s="102"/>
      <c r="D252" s="9" t="str">
        <f>IF('Scope Of Work - Budget'!C251&gt;0, 'Projected Draw Schedule '!C247,"")</f>
        <v>Flooring</v>
      </c>
      <c r="E252" s="12">
        <f>'Scope Of Work - Budget'!D251</f>
        <v>0</v>
      </c>
      <c r="F252" s="92">
        <f>E252-'Actual Draws'!L247</f>
        <v>0</v>
      </c>
      <c r="G252" s="109">
        <f>'Actual Draws'!N247</f>
        <v>0</v>
      </c>
      <c r="H252" s="91"/>
      <c r="I252" s="94"/>
    </row>
    <row r="253" spans="1:9" ht="15" customHeight="1" thickBot="1" x14ac:dyDescent="0.3">
      <c r="A253" s="77" t="str">
        <f>IF('Scope Of Work - Budget'!B252="x","x","")</f>
        <v/>
      </c>
      <c r="B253" s="13">
        <v>1616</v>
      </c>
      <c r="C253" s="102"/>
      <c r="D253" s="9" t="str">
        <f>IF('Scope Of Work - Budget'!C252&gt;0, 'Projected Draw Schedule '!C248,"")</f>
        <v>Clean Up</v>
      </c>
      <c r="E253" s="12">
        <f>'Scope Of Work - Budget'!D252</f>
        <v>0</v>
      </c>
      <c r="F253" s="92">
        <f>E253-'Actual Draws'!L248</f>
        <v>0</v>
      </c>
      <c r="G253" s="109">
        <f>'Actual Draws'!N248</f>
        <v>0</v>
      </c>
      <c r="H253" s="91"/>
      <c r="I253" s="94"/>
    </row>
    <row r="254" spans="1:9" ht="15" customHeight="1" thickBot="1" x14ac:dyDescent="0.3">
      <c r="A254" s="77" t="str">
        <f>IF('Scope Of Work - Budget'!B253="x","x","")</f>
        <v/>
      </c>
      <c r="B254" s="13">
        <v>1617</v>
      </c>
      <c r="C254" s="102"/>
      <c r="D254" s="9" t="str">
        <f>IF('Scope Of Work - Budget'!C253&gt;0, 'Projected Draw Schedule '!C249,"")</f>
        <v/>
      </c>
      <c r="E254" s="12">
        <f>'Scope Of Work - Budget'!D253</f>
        <v>0</v>
      </c>
      <c r="F254" s="92">
        <f>E254-'Actual Draws'!L249</f>
        <v>0</v>
      </c>
      <c r="G254" s="109">
        <f>'Actual Draws'!N249</f>
        <v>0</v>
      </c>
      <c r="H254" s="91"/>
      <c r="I254" s="94"/>
    </row>
    <row r="255" spans="1:9" ht="15" customHeight="1" thickBot="1" x14ac:dyDescent="0.3">
      <c r="A255" s="77" t="str">
        <f>IF(A237="x","x","")</f>
        <v/>
      </c>
      <c r="B255" s="68"/>
      <c r="C255" s="105"/>
      <c r="D255" s="69" t="s">
        <v>19</v>
      </c>
      <c r="E255" s="67">
        <f>'Scope Of Work - Budget'!D254</f>
        <v>0</v>
      </c>
      <c r="F255" s="112">
        <f>E255-'Actual Draws'!L250</f>
        <v>0</v>
      </c>
      <c r="G255" s="110">
        <f>'Actual Draws'!N250</f>
        <v>0</v>
      </c>
      <c r="H255" s="106">
        <f>SUM(H238:H254)</f>
        <v>0</v>
      </c>
      <c r="I255" s="107"/>
    </row>
    <row r="256" spans="1:9" ht="48.75" customHeight="1" thickBot="1" x14ac:dyDescent="0.3">
      <c r="A256" s="75" t="s">
        <v>137</v>
      </c>
      <c r="B256" s="75" t="s">
        <v>119</v>
      </c>
      <c r="C256" s="75"/>
      <c r="D256" s="46" t="s">
        <v>0</v>
      </c>
      <c r="E256" s="47" t="s">
        <v>1</v>
      </c>
      <c r="F256" s="61" t="s">
        <v>43</v>
      </c>
      <c r="G256" s="46" t="s">
        <v>126</v>
      </c>
      <c r="H256" s="61" t="s">
        <v>142</v>
      </c>
      <c r="I256" s="62" t="s">
        <v>141</v>
      </c>
    </row>
    <row r="257" spans="1:9" ht="15" customHeight="1" thickBot="1" x14ac:dyDescent="0.3">
      <c r="A257" s="16" t="str">
        <f>IF(COUNTIF(A258:A273,"x"),"x","")</f>
        <v/>
      </c>
      <c r="B257" s="15">
        <v>1700</v>
      </c>
      <c r="C257" s="100"/>
      <c r="D257" s="17" t="s">
        <v>95</v>
      </c>
      <c r="E257" s="18" t="s">
        <v>1</v>
      </c>
      <c r="F257" s="17"/>
      <c r="G257" s="17"/>
      <c r="H257" s="18" t="s">
        <v>143</v>
      </c>
      <c r="I257" s="64"/>
    </row>
    <row r="258" spans="1:9" ht="15" customHeight="1" thickBot="1" x14ac:dyDescent="0.3">
      <c r="A258" s="77" t="str">
        <f>IF('Scope Of Work - Budget'!B257="x","x","")</f>
        <v/>
      </c>
      <c r="B258" s="13">
        <v>1701</v>
      </c>
      <c r="C258" s="102"/>
      <c r="D258" s="9" t="str">
        <f>IF('Scope Of Work - Budget'!C257&gt;0, 'Projected Draw Schedule '!C252,"")</f>
        <v>Demo</v>
      </c>
      <c r="E258" s="12">
        <f>'Scope Of Work - Budget'!D257</f>
        <v>0</v>
      </c>
      <c r="F258" s="92">
        <f>E258-'Actual Draws'!L252</f>
        <v>0</v>
      </c>
      <c r="G258" s="109">
        <f>'Actual Draws'!N252</f>
        <v>0</v>
      </c>
      <c r="H258" s="91"/>
      <c r="I258" s="94"/>
    </row>
    <row r="259" spans="1:9" ht="15" customHeight="1" thickBot="1" x14ac:dyDescent="0.3">
      <c r="A259" s="77" t="str">
        <f>IF('Scope Of Work - Budget'!B258="x","x","")</f>
        <v/>
      </c>
      <c r="B259" s="13">
        <v>1702</v>
      </c>
      <c r="C259" s="102"/>
      <c r="D259" s="9" t="str">
        <f>IF('Scope Of Work - Budget'!C258&gt;0, 'Projected Draw Schedule '!C253,"")</f>
        <v>Rough Carpentry</v>
      </c>
      <c r="E259" s="12">
        <f>'Scope Of Work - Budget'!D258</f>
        <v>0</v>
      </c>
      <c r="F259" s="92">
        <f>E259-'Actual Draws'!L253</f>
        <v>0</v>
      </c>
      <c r="G259" s="109">
        <f>'Actual Draws'!N253</f>
        <v>0</v>
      </c>
      <c r="H259" s="91"/>
      <c r="I259" s="94"/>
    </row>
    <row r="260" spans="1:9" ht="15" customHeight="1" thickBot="1" x14ac:dyDescent="0.3">
      <c r="A260" s="77" t="str">
        <f>IF('Scope Of Work - Budget'!B259="x","x","")</f>
        <v/>
      </c>
      <c r="B260" s="13">
        <v>1703</v>
      </c>
      <c r="C260" s="102"/>
      <c r="D260" s="9" t="str">
        <f>IF('Scope Of Work - Budget'!C259&gt;0, 'Projected Draw Schedule '!C254,"")</f>
        <v xml:space="preserve">Windows </v>
      </c>
      <c r="E260" s="12">
        <f>'Scope Of Work - Budget'!D259</f>
        <v>0</v>
      </c>
      <c r="F260" s="92">
        <f>E260-'Actual Draws'!L254</f>
        <v>0</v>
      </c>
      <c r="G260" s="109">
        <f>'Actual Draws'!N254</f>
        <v>0</v>
      </c>
      <c r="H260" s="91"/>
      <c r="I260" s="94"/>
    </row>
    <row r="261" spans="1:9" ht="15" customHeight="1" thickBot="1" x14ac:dyDescent="0.3">
      <c r="A261" s="77" t="str">
        <f>IF('Scope Of Work - Budget'!B260="x","x","")</f>
        <v/>
      </c>
      <c r="B261" s="13">
        <v>1704</v>
      </c>
      <c r="C261" s="102"/>
      <c r="D261" s="9" t="str">
        <f>IF('Scope Of Work - Budget'!C260&gt;0, 'Projected Draw Schedule '!C255,"")</f>
        <v>Insulation</v>
      </c>
      <c r="E261" s="12">
        <f>'Scope Of Work - Budget'!D260</f>
        <v>0</v>
      </c>
      <c r="F261" s="92">
        <f>E261-'Actual Draws'!L255</f>
        <v>0</v>
      </c>
      <c r="G261" s="109">
        <f>'Actual Draws'!N255</f>
        <v>0</v>
      </c>
      <c r="H261" s="91"/>
      <c r="I261" s="94"/>
    </row>
    <row r="262" spans="1:9" ht="15" customHeight="1" thickBot="1" x14ac:dyDescent="0.3">
      <c r="A262" s="77" t="str">
        <f>IF('Scope Of Work - Budget'!B261="x","x","")</f>
        <v/>
      </c>
      <c r="B262" s="13">
        <v>1705</v>
      </c>
      <c r="C262" s="102"/>
      <c r="D262" s="9" t="str">
        <f>IF('Scope Of Work - Budget'!C261&gt;0, 'Projected Draw Schedule '!C256,"")</f>
        <v>Drywall</v>
      </c>
      <c r="E262" s="12">
        <f>'Scope Of Work - Budget'!D261</f>
        <v>0</v>
      </c>
      <c r="F262" s="92">
        <f>E262-'Actual Draws'!L256</f>
        <v>0</v>
      </c>
      <c r="G262" s="109">
        <f>'Actual Draws'!N256</f>
        <v>0</v>
      </c>
      <c r="H262" s="91"/>
      <c r="I262" s="94"/>
    </row>
    <row r="263" spans="1:9" ht="15" customHeight="1" thickBot="1" x14ac:dyDescent="0.3">
      <c r="A263" s="77" t="str">
        <f>IF('Scope Of Work - Budget'!B262="x","x","")</f>
        <v/>
      </c>
      <c r="B263" s="13">
        <v>1706</v>
      </c>
      <c r="C263" s="102"/>
      <c r="D263" s="9" t="str">
        <f>IF('Scope Of Work - Budget'!C262&gt;0, 'Projected Draw Schedule '!C257,"")</f>
        <v>Cabinets/Medicine Chest</v>
      </c>
      <c r="E263" s="12">
        <f>'Scope Of Work - Budget'!D262</f>
        <v>0</v>
      </c>
      <c r="F263" s="92">
        <f>E263-'Actual Draws'!L257</f>
        <v>0</v>
      </c>
      <c r="G263" s="109">
        <f>'Actual Draws'!N257</f>
        <v>0</v>
      </c>
      <c r="H263" s="91"/>
      <c r="I263" s="94"/>
    </row>
    <row r="264" spans="1:9" ht="15" customHeight="1" thickBot="1" x14ac:dyDescent="0.3">
      <c r="A264" s="77" t="str">
        <f>IF('Scope Of Work - Budget'!B263="x","x","")</f>
        <v/>
      </c>
      <c r="B264" s="13">
        <v>1707</v>
      </c>
      <c r="C264" s="102"/>
      <c r="D264" s="9" t="str">
        <f>IF('Scope Of Work - Budget'!C263&gt;0, 'Projected Draw Schedule '!C258,"")</f>
        <v>Painting</v>
      </c>
      <c r="E264" s="12">
        <f>'Scope Of Work - Budget'!D263</f>
        <v>0</v>
      </c>
      <c r="F264" s="92">
        <f>E264-'Actual Draws'!L258</f>
        <v>0</v>
      </c>
      <c r="G264" s="109">
        <f>'Actual Draws'!N258</f>
        <v>0</v>
      </c>
      <c r="H264" s="91"/>
      <c r="I264" s="94"/>
    </row>
    <row r="265" spans="1:9" ht="15" customHeight="1" thickBot="1" x14ac:dyDescent="0.3">
      <c r="A265" s="77" t="str">
        <f>IF('Scope Of Work - Budget'!B264="x","x","")</f>
        <v/>
      </c>
      <c r="B265" s="13">
        <v>1708</v>
      </c>
      <c r="C265" s="102"/>
      <c r="D265" s="9" t="str">
        <f>IF('Scope Of Work - Budget'!C264&gt;0, 'Projected Draw Schedule '!C259,"")</f>
        <v>Tub/Shower &amp; Enclosure</v>
      </c>
      <c r="E265" s="12">
        <f>'Scope Of Work - Budget'!D264</f>
        <v>0</v>
      </c>
      <c r="F265" s="92">
        <f>E265-'Actual Draws'!L259</f>
        <v>0</v>
      </c>
      <c r="G265" s="109">
        <f>'Actual Draws'!N259</f>
        <v>0</v>
      </c>
      <c r="H265" s="91"/>
      <c r="I265" s="94"/>
    </row>
    <row r="266" spans="1:9" ht="15" customHeight="1" thickBot="1" x14ac:dyDescent="0.3">
      <c r="A266" s="77" t="str">
        <f>IF('Scope Of Work - Budget'!B265="x","x","")</f>
        <v/>
      </c>
      <c r="B266" s="13">
        <v>1709</v>
      </c>
      <c r="C266" s="102"/>
      <c r="D266" s="9" t="str">
        <f>IF('Scope Of Work - Budget'!C265&gt;0, 'Projected Draw Schedule '!C260,"")</f>
        <v xml:space="preserve">Plumbing Fixtures </v>
      </c>
      <c r="E266" s="12">
        <f>'Scope Of Work - Budget'!D265</f>
        <v>0</v>
      </c>
      <c r="F266" s="92">
        <f>E266-'Actual Draws'!L260</f>
        <v>0</v>
      </c>
      <c r="G266" s="109">
        <f>'Actual Draws'!N260</f>
        <v>0</v>
      </c>
      <c r="H266" s="91"/>
      <c r="I266" s="94"/>
    </row>
    <row r="267" spans="1:9" ht="15" customHeight="1" thickBot="1" x14ac:dyDescent="0.3">
      <c r="A267" s="77" t="str">
        <f>IF('Scope Of Work - Budget'!B266="x","x","")</f>
        <v/>
      </c>
      <c r="B267" s="13">
        <v>1710</v>
      </c>
      <c r="C267" s="102"/>
      <c r="D267" s="9" t="str">
        <f>IF('Scope Of Work - Budget'!C266&gt;0, 'Projected Draw Schedule '!C261,"")</f>
        <v>Plumbing Finish</v>
      </c>
      <c r="E267" s="12">
        <f>'Scope Of Work - Budget'!D266</f>
        <v>0</v>
      </c>
      <c r="F267" s="92">
        <f>E267-'Actual Draws'!L261</f>
        <v>0</v>
      </c>
      <c r="G267" s="109">
        <f>'Actual Draws'!N261</f>
        <v>0</v>
      </c>
      <c r="H267" s="91"/>
      <c r="I267" s="94"/>
    </row>
    <row r="268" spans="1:9" ht="15" customHeight="1" thickBot="1" x14ac:dyDescent="0.3">
      <c r="A268" s="77" t="str">
        <f>IF('Scope Of Work - Budget'!B267="x","x","")</f>
        <v/>
      </c>
      <c r="B268" s="13">
        <v>1711</v>
      </c>
      <c r="C268" s="102"/>
      <c r="D268" s="9" t="str">
        <f>IF('Scope Of Work - Budget'!C267&gt;0, 'Projected Draw Schedule '!C262,"")</f>
        <v>Doors &amp; Trim</v>
      </c>
      <c r="E268" s="12">
        <f>'Scope Of Work - Budget'!D267</f>
        <v>0</v>
      </c>
      <c r="F268" s="92">
        <f>E268-'Actual Draws'!L262</f>
        <v>0</v>
      </c>
      <c r="G268" s="109">
        <f>'Actual Draws'!N262</f>
        <v>0</v>
      </c>
      <c r="H268" s="91"/>
      <c r="I268" s="94"/>
    </row>
    <row r="269" spans="1:9" ht="15" customHeight="1" thickBot="1" x14ac:dyDescent="0.3">
      <c r="A269" s="77" t="str">
        <f>IF('Scope Of Work - Budget'!B268="x","x","")</f>
        <v/>
      </c>
      <c r="B269" s="13">
        <v>1712</v>
      </c>
      <c r="C269" s="102"/>
      <c r="D269" s="9" t="str">
        <f>IF('Scope Of Work - Budget'!C268&gt;0, 'Projected Draw Schedule '!C263,"")</f>
        <v>Electrical Fixtures &amp; Finish</v>
      </c>
      <c r="E269" s="12">
        <f>'Scope Of Work - Budget'!D268</f>
        <v>0</v>
      </c>
      <c r="F269" s="92">
        <f>E269-'Actual Draws'!L263</f>
        <v>0</v>
      </c>
      <c r="G269" s="109">
        <f>'Actual Draws'!N263</f>
        <v>0</v>
      </c>
      <c r="H269" s="91"/>
      <c r="I269" s="94"/>
    </row>
    <row r="270" spans="1:9" ht="15" customHeight="1" thickBot="1" x14ac:dyDescent="0.3">
      <c r="A270" s="77" t="str">
        <f>IF('Scope Of Work - Budget'!B269="x","x","")</f>
        <v/>
      </c>
      <c r="B270" s="13">
        <v>1713</v>
      </c>
      <c r="C270" s="102"/>
      <c r="D270" s="9" t="str">
        <f>IF('Scope Of Work - Budget'!C269&gt;0, 'Projected Draw Schedule '!C264,"")</f>
        <v>Finish Carpentry</v>
      </c>
      <c r="E270" s="12">
        <f>'Scope Of Work - Budget'!D269</f>
        <v>0</v>
      </c>
      <c r="F270" s="92">
        <f>E270-'Actual Draws'!L264</f>
        <v>0</v>
      </c>
      <c r="G270" s="109">
        <f>'Actual Draws'!N264</f>
        <v>0</v>
      </c>
      <c r="H270" s="91"/>
      <c r="I270" s="94"/>
    </row>
    <row r="271" spans="1:9" ht="15" customHeight="1" thickBot="1" x14ac:dyDescent="0.3">
      <c r="A271" s="77" t="str">
        <f>IF('Scope Of Work - Budget'!B270="x","x","")</f>
        <v/>
      </c>
      <c r="B271" s="13">
        <v>1714</v>
      </c>
      <c r="C271" s="102"/>
      <c r="D271" s="9" t="str">
        <f>IF('Scope Of Work - Budget'!C270&gt;0, 'Projected Draw Schedule '!C265,"")</f>
        <v>Hardware &amp; Accessories</v>
      </c>
      <c r="E271" s="12">
        <f>'Scope Of Work - Budget'!D270</f>
        <v>0</v>
      </c>
      <c r="F271" s="92">
        <f>E271-'Actual Draws'!L265</f>
        <v>0</v>
      </c>
      <c r="G271" s="109">
        <f>'Actual Draws'!N265</f>
        <v>0</v>
      </c>
      <c r="H271" s="91"/>
      <c r="I271" s="94"/>
    </row>
    <row r="272" spans="1:9" ht="15" customHeight="1" thickBot="1" x14ac:dyDescent="0.3">
      <c r="A272" s="77" t="str">
        <f>IF('Scope Of Work - Budget'!B271="x","x","")</f>
        <v/>
      </c>
      <c r="B272" s="13">
        <v>1715</v>
      </c>
      <c r="C272" s="102"/>
      <c r="D272" s="9" t="str">
        <f>IF('Scope Of Work - Budget'!C271&gt;0, 'Projected Draw Schedule '!C266,"")</f>
        <v>Flooring</v>
      </c>
      <c r="E272" s="12">
        <f>'Scope Of Work - Budget'!D271</f>
        <v>0</v>
      </c>
      <c r="F272" s="92">
        <f>E272-'Actual Draws'!L266</f>
        <v>0</v>
      </c>
      <c r="G272" s="109">
        <f>'Actual Draws'!N266</f>
        <v>0</v>
      </c>
      <c r="H272" s="91"/>
      <c r="I272" s="94"/>
    </row>
    <row r="273" spans="1:9" ht="15" customHeight="1" thickBot="1" x14ac:dyDescent="0.3">
      <c r="A273" s="77" t="str">
        <f>IF('Scope Of Work - Budget'!B272="x","x","")</f>
        <v/>
      </c>
      <c r="B273" s="13">
        <v>1716</v>
      </c>
      <c r="C273" s="102"/>
      <c r="D273" s="9" t="str">
        <f>IF('Scope Of Work - Budget'!C272&gt;0, 'Projected Draw Schedule '!C267,"")</f>
        <v>Clean Up</v>
      </c>
      <c r="E273" s="12">
        <f>'Scope Of Work - Budget'!D272</f>
        <v>0</v>
      </c>
      <c r="F273" s="92">
        <f>E273-'Actual Draws'!L267</f>
        <v>0</v>
      </c>
      <c r="G273" s="109">
        <f>'Actual Draws'!N267</f>
        <v>0</v>
      </c>
      <c r="H273" s="91"/>
      <c r="I273" s="94"/>
    </row>
    <row r="274" spans="1:9" ht="15" customHeight="1" thickBot="1" x14ac:dyDescent="0.3">
      <c r="A274" s="77" t="str">
        <f>IF(A257="x","x","")</f>
        <v/>
      </c>
      <c r="B274" s="68"/>
      <c r="C274" s="105"/>
      <c r="D274" s="69" t="s">
        <v>19</v>
      </c>
      <c r="E274" s="67">
        <f>'Scope Of Work - Budget'!D273</f>
        <v>0</v>
      </c>
      <c r="F274" s="112">
        <f>E274-'Actual Draws'!L268</f>
        <v>0</v>
      </c>
      <c r="G274" s="110">
        <f>'Actual Draws'!N268</f>
        <v>0</v>
      </c>
      <c r="H274" s="106">
        <f>SUM(H258:H273)</f>
        <v>0</v>
      </c>
      <c r="I274" s="107"/>
    </row>
    <row r="275" spans="1:9" ht="15" customHeight="1" thickBot="1" x14ac:dyDescent="0.3">
      <c r="A275" s="16" t="str">
        <f>IF(COUNTIF(A276:A292,"x"),"x","")</f>
        <v/>
      </c>
      <c r="B275" s="15">
        <v>1800</v>
      </c>
      <c r="C275" s="100"/>
      <c r="D275" s="17" t="s">
        <v>28</v>
      </c>
      <c r="E275" s="18" t="s">
        <v>1</v>
      </c>
      <c r="F275" s="17"/>
      <c r="G275" s="17"/>
      <c r="H275" s="18" t="s">
        <v>143</v>
      </c>
      <c r="I275" s="64"/>
    </row>
    <row r="276" spans="1:9" ht="15" customHeight="1" thickBot="1" x14ac:dyDescent="0.3">
      <c r="A276" s="77" t="str">
        <f>IF('Scope Of Work - Budget'!B275="x","x","")</f>
        <v/>
      </c>
      <c r="B276" s="13">
        <v>1801</v>
      </c>
      <c r="C276" s="102"/>
      <c r="D276" s="9" t="str">
        <f>IF('Scope Of Work - Budget'!C275&gt;0, 'Projected Draw Schedule '!C270,"")</f>
        <v>Demo</v>
      </c>
      <c r="E276" s="12">
        <f>'Scope Of Work - Budget'!D275</f>
        <v>0</v>
      </c>
      <c r="F276" s="92">
        <f>E276-'Actual Draws'!L270</f>
        <v>0</v>
      </c>
      <c r="G276" s="109">
        <f>'Actual Draws'!N270</f>
        <v>0</v>
      </c>
      <c r="H276" s="91"/>
      <c r="I276" s="94"/>
    </row>
    <row r="277" spans="1:9" ht="15" customHeight="1" thickBot="1" x14ac:dyDescent="0.3">
      <c r="A277" s="77" t="str">
        <f>IF('Scope Of Work - Budget'!B276="x","x","")</f>
        <v/>
      </c>
      <c r="B277" s="13">
        <v>1802</v>
      </c>
      <c r="C277" s="102"/>
      <c r="D277" s="9" t="str">
        <f>IF('Scope Of Work - Budget'!C276&gt;0, 'Projected Draw Schedule '!C271,"")</f>
        <v>Rough Carpentry</v>
      </c>
      <c r="E277" s="12">
        <f>'Scope Of Work - Budget'!D276</f>
        <v>0</v>
      </c>
      <c r="F277" s="92">
        <f>E277-'Actual Draws'!L271</f>
        <v>0</v>
      </c>
      <c r="G277" s="109">
        <f>'Actual Draws'!N271</f>
        <v>0</v>
      </c>
      <c r="H277" s="91"/>
      <c r="I277" s="94"/>
    </row>
    <row r="278" spans="1:9" ht="15" customHeight="1" thickBot="1" x14ac:dyDescent="0.3">
      <c r="A278" s="77" t="str">
        <f>IF('Scope Of Work - Budget'!B277="x","x","")</f>
        <v/>
      </c>
      <c r="B278" s="13">
        <v>1803</v>
      </c>
      <c r="C278" s="102"/>
      <c r="D278" s="9" t="str">
        <f>IF('Scope Of Work - Budget'!C277&gt;0, 'Projected Draw Schedule '!C272,"")</f>
        <v xml:space="preserve">Windows </v>
      </c>
      <c r="E278" s="12">
        <f>'Scope Of Work - Budget'!D277</f>
        <v>0</v>
      </c>
      <c r="F278" s="92">
        <f>E278-'Actual Draws'!L272</f>
        <v>0</v>
      </c>
      <c r="G278" s="109">
        <f>'Actual Draws'!N272</f>
        <v>0</v>
      </c>
      <c r="H278" s="91"/>
      <c r="I278" s="94"/>
    </row>
    <row r="279" spans="1:9" ht="15" customHeight="1" thickBot="1" x14ac:dyDescent="0.3">
      <c r="A279" s="77" t="str">
        <f>IF('Scope Of Work - Budget'!B278="x","x","")</f>
        <v/>
      </c>
      <c r="B279" s="13">
        <v>1804</v>
      </c>
      <c r="C279" s="102"/>
      <c r="D279" s="9" t="str">
        <f>IF('Scope Of Work - Budget'!C278&gt;0, 'Projected Draw Schedule '!C273,"")</f>
        <v>Insulation</v>
      </c>
      <c r="E279" s="12">
        <f>'Scope Of Work - Budget'!D278</f>
        <v>0</v>
      </c>
      <c r="F279" s="92">
        <f>E279-'Actual Draws'!L273</f>
        <v>0</v>
      </c>
      <c r="G279" s="109">
        <f>'Actual Draws'!N273</f>
        <v>0</v>
      </c>
      <c r="H279" s="91"/>
      <c r="I279" s="94"/>
    </row>
    <row r="280" spans="1:9" ht="15" customHeight="1" thickBot="1" x14ac:dyDescent="0.3">
      <c r="A280" s="77" t="str">
        <f>IF('Scope Of Work - Budget'!B279="x","x","")</f>
        <v/>
      </c>
      <c r="B280" s="13">
        <v>1805</v>
      </c>
      <c r="C280" s="102"/>
      <c r="D280" s="9" t="str">
        <f>IF('Scope Of Work - Budget'!C279&gt;0, 'Projected Draw Schedule '!C274,"")</f>
        <v>Drywall</v>
      </c>
      <c r="E280" s="12">
        <f>'Scope Of Work - Budget'!D279</f>
        <v>0</v>
      </c>
      <c r="F280" s="92">
        <f>E280-'Actual Draws'!L274</f>
        <v>0</v>
      </c>
      <c r="G280" s="109">
        <f>'Actual Draws'!N274</f>
        <v>0</v>
      </c>
      <c r="H280" s="91"/>
      <c r="I280" s="94"/>
    </row>
    <row r="281" spans="1:9" ht="15" customHeight="1" thickBot="1" x14ac:dyDescent="0.3">
      <c r="A281" s="77" t="str">
        <f>IF('Scope Of Work - Budget'!B280="x","x","")</f>
        <v/>
      </c>
      <c r="B281" s="13">
        <v>1806</v>
      </c>
      <c r="C281" s="102"/>
      <c r="D281" s="9" t="str">
        <f>IF('Scope Of Work - Budget'!C280&gt;0, 'Projected Draw Schedule '!C275,"")</f>
        <v>Cabinets/Medicine Chest</v>
      </c>
      <c r="E281" s="12">
        <f>'Scope Of Work - Budget'!D280</f>
        <v>0</v>
      </c>
      <c r="F281" s="92">
        <f>E281-'Actual Draws'!L275</f>
        <v>0</v>
      </c>
      <c r="G281" s="109">
        <f>'Actual Draws'!N275</f>
        <v>0</v>
      </c>
      <c r="H281" s="91"/>
      <c r="I281" s="94"/>
    </row>
    <row r="282" spans="1:9" ht="15" customHeight="1" thickBot="1" x14ac:dyDescent="0.3">
      <c r="A282" s="77" t="str">
        <f>IF('Scope Of Work - Budget'!B281="x","x","")</f>
        <v/>
      </c>
      <c r="B282" s="13">
        <v>1807</v>
      </c>
      <c r="C282" s="102"/>
      <c r="D282" s="9" t="str">
        <f>IF('Scope Of Work - Budget'!C281&gt;0, 'Projected Draw Schedule '!C276,"")</f>
        <v>Painting</v>
      </c>
      <c r="E282" s="12">
        <f>'Scope Of Work - Budget'!D281</f>
        <v>0</v>
      </c>
      <c r="F282" s="92">
        <f>E282-'Actual Draws'!L276</f>
        <v>0</v>
      </c>
      <c r="G282" s="109">
        <f>'Actual Draws'!N276</f>
        <v>0</v>
      </c>
      <c r="H282" s="91"/>
      <c r="I282" s="94"/>
    </row>
    <row r="283" spans="1:9" ht="15" customHeight="1" thickBot="1" x14ac:dyDescent="0.3">
      <c r="A283" s="77" t="str">
        <f>IF('Scope Of Work - Budget'!B282="x","x","")</f>
        <v/>
      </c>
      <c r="B283" s="13">
        <v>1808</v>
      </c>
      <c r="C283" s="102"/>
      <c r="D283" s="9" t="str">
        <f>IF('Scope Of Work - Budget'!C282&gt;0, 'Projected Draw Schedule '!C277,"")</f>
        <v>Tub/Shower &amp; Enclosure</v>
      </c>
      <c r="E283" s="12">
        <f>'Scope Of Work - Budget'!D282</f>
        <v>0</v>
      </c>
      <c r="F283" s="92">
        <f>E283-'Actual Draws'!L277</f>
        <v>0</v>
      </c>
      <c r="G283" s="109">
        <f>'Actual Draws'!N277</f>
        <v>0</v>
      </c>
      <c r="H283" s="91"/>
      <c r="I283" s="94"/>
    </row>
    <row r="284" spans="1:9" ht="15" customHeight="1" thickBot="1" x14ac:dyDescent="0.3">
      <c r="A284" s="77" t="str">
        <f>IF('Scope Of Work - Budget'!B283="x","x","")</f>
        <v/>
      </c>
      <c r="B284" s="13">
        <v>1809</v>
      </c>
      <c r="C284" s="102"/>
      <c r="D284" s="9" t="str">
        <f>IF('Scope Of Work - Budget'!C283&gt;0, 'Projected Draw Schedule '!C278,"")</f>
        <v xml:space="preserve">Plumbing Fixtures </v>
      </c>
      <c r="E284" s="12">
        <f>'Scope Of Work - Budget'!D283</f>
        <v>0</v>
      </c>
      <c r="F284" s="92">
        <f>E284-'Actual Draws'!L278</f>
        <v>0</v>
      </c>
      <c r="G284" s="109">
        <f>'Actual Draws'!N278</f>
        <v>0</v>
      </c>
      <c r="H284" s="91"/>
      <c r="I284" s="94"/>
    </row>
    <row r="285" spans="1:9" ht="15" customHeight="1" thickBot="1" x14ac:dyDescent="0.3">
      <c r="A285" s="77" t="str">
        <f>IF('Scope Of Work - Budget'!B284="x","x","")</f>
        <v/>
      </c>
      <c r="B285" s="13">
        <v>1810</v>
      </c>
      <c r="C285" s="102"/>
      <c r="D285" s="9" t="str">
        <f>IF('Scope Of Work - Budget'!C284&gt;0, 'Projected Draw Schedule '!C279,"")</f>
        <v>Plumbing Finish</v>
      </c>
      <c r="E285" s="12">
        <f>'Scope Of Work - Budget'!D284</f>
        <v>0</v>
      </c>
      <c r="F285" s="92">
        <f>E285-'Actual Draws'!L279</f>
        <v>0</v>
      </c>
      <c r="G285" s="109">
        <f>'Actual Draws'!N279</f>
        <v>0</v>
      </c>
      <c r="H285" s="91"/>
      <c r="I285" s="94"/>
    </row>
    <row r="286" spans="1:9" ht="15" customHeight="1" thickBot="1" x14ac:dyDescent="0.3">
      <c r="A286" s="77" t="str">
        <f>IF('Scope Of Work - Budget'!B285="x","x","")</f>
        <v/>
      </c>
      <c r="B286" s="13">
        <v>1811</v>
      </c>
      <c r="C286" s="102"/>
      <c r="D286" s="9" t="str">
        <f>IF('Scope Of Work - Budget'!C285&gt;0, 'Projected Draw Schedule '!C280,"")</f>
        <v>Doors &amp; Trim</v>
      </c>
      <c r="E286" s="12">
        <f>'Scope Of Work - Budget'!D285</f>
        <v>0</v>
      </c>
      <c r="F286" s="92">
        <f>E286-'Actual Draws'!L280</f>
        <v>0</v>
      </c>
      <c r="G286" s="109">
        <f>'Actual Draws'!N280</f>
        <v>0</v>
      </c>
      <c r="H286" s="91"/>
      <c r="I286" s="94"/>
    </row>
    <row r="287" spans="1:9" ht="15" customHeight="1" thickBot="1" x14ac:dyDescent="0.3">
      <c r="A287" s="77" t="str">
        <f>IF('Scope Of Work - Budget'!B286="x","x","")</f>
        <v/>
      </c>
      <c r="B287" s="13">
        <v>1812</v>
      </c>
      <c r="C287" s="102"/>
      <c r="D287" s="9" t="str">
        <f>IF('Scope Of Work - Budget'!C286&gt;0, 'Projected Draw Schedule '!C281,"")</f>
        <v>Electrical Fixtures &amp; Finish</v>
      </c>
      <c r="E287" s="12">
        <f>'Scope Of Work - Budget'!D286</f>
        <v>0</v>
      </c>
      <c r="F287" s="92">
        <f>E287-'Actual Draws'!L281</f>
        <v>0</v>
      </c>
      <c r="G287" s="109">
        <f>'Actual Draws'!N281</f>
        <v>0</v>
      </c>
      <c r="H287" s="91"/>
      <c r="I287" s="94"/>
    </row>
    <row r="288" spans="1:9" ht="15" customHeight="1" thickBot="1" x14ac:dyDescent="0.3">
      <c r="A288" s="77" t="str">
        <f>IF('Scope Of Work - Budget'!B287="x","x","")</f>
        <v/>
      </c>
      <c r="B288" s="13">
        <v>1813</v>
      </c>
      <c r="C288" s="102"/>
      <c r="D288" s="9" t="str">
        <f>IF('Scope Of Work - Budget'!C287&gt;0, 'Projected Draw Schedule '!C282,"")</f>
        <v>Finish Carpentry</v>
      </c>
      <c r="E288" s="12">
        <f>'Scope Of Work - Budget'!D287</f>
        <v>0</v>
      </c>
      <c r="F288" s="92">
        <f>E288-'Actual Draws'!L282</f>
        <v>0</v>
      </c>
      <c r="G288" s="109">
        <f>'Actual Draws'!N282</f>
        <v>0</v>
      </c>
      <c r="H288" s="91"/>
      <c r="I288" s="94"/>
    </row>
    <row r="289" spans="1:9" ht="15" customHeight="1" thickBot="1" x14ac:dyDescent="0.3">
      <c r="A289" s="77" t="str">
        <f>IF('Scope Of Work - Budget'!B288="x","x","")</f>
        <v/>
      </c>
      <c r="B289" s="13">
        <v>1814</v>
      </c>
      <c r="C289" s="102"/>
      <c r="D289" s="9" t="str">
        <f>IF('Scope Of Work - Budget'!C288&gt;0, 'Projected Draw Schedule '!C283,"")</f>
        <v>Hardware &amp; Accessories</v>
      </c>
      <c r="E289" s="12">
        <f>'Scope Of Work - Budget'!D288</f>
        <v>0</v>
      </c>
      <c r="F289" s="92">
        <f>E289-'Actual Draws'!L283</f>
        <v>0</v>
      </c>
      <c r="G289" s="109">
        <f>'Actual Draws'!N283</f>
        <v>0</v>
      </c>
      <c r="H289" s="91"/>
      <c r="I289" s="94"/>
    </row>
    <row r="290" spans="1:9" ht="15" customHeight="1" thickBot="1" x14ac:dyDescent="0.3">
      <c r="A290" s="77" t="str">
        <f>IF('Scope Of Work - Budget'!B289="x","x","")</f>
        <v/>
      </c>
      <c r="B290" s="13">
        <v>1815</v>
      </c>
      <c r="C290" s="102"/>
      <c r="D290" s="9" t="str">
        <f>IF('Scope Of Work - Budget'!C289&gt;0, 'Projected Draw Schedule '!C284,"")</f>
        <v>Flooring</v>
      </c>
      <c r="E290" s="12">
        <f>'Scope Of Work - Budget'!D289</f>
        <v>0</v>
      </c>
      <c r="F290" s="92">
        <f>E290-'Actual Draws'!L284</f>
        <v>0</v>
      </c>
      <c r="G290" s="109">
        <f>'Actual Draws'!N284</f>
        <v>0</v>
      </c>
      <c r="H290" s="91"/>
      <c r="I290" s="94"/>
    </row>
    <row r="291" spans="1:9" ht="15" customHeight="1" thickBot="1" x14ac:dyDescent="0.3">
      <c r="A291" s="77" t="str">
        <f>IF('Scope Of Work - Budget'!B290="x","x","")</f>
        <v/>
      </c>
      <c r="B291" s="13">
        <v>1816</v>
      </c>
      <c r="C291" s="102"/>
      <c r="D291" s="9" t="str">
        <f>IF('Scope Of Work - Budget'!C290&gt;0, 'Projected Draw Schedule '!C285,"")</f>
        <v>Clean Up</v>
      </c>
      <c r="E291" s="12">
        <f>'Scope Of Work - Budget'!D290</f>
        <v>0</v>
      </c>
      <c r="F291" s="92">
        <f>E291-'Actual Draws'!L285</f>
        <v>0</v>
      </c>
      <c r="G291" s="109">
        <f>'Actual Draws'!N285</f>
        <v>0</v>
      </c>
      <c r="H291" s="91"/>
      <c r="I291" s="94"/>
    </row>
    <row r="292" spans="1:9" ht="15" customHeight="1" thickBot="1" x14ac:dyDescent="0.3">
      <c r="A292" s="77" t="str">
        <f>IF('Scope Of Work - Budget'!B291="x","x","")</f>
        <v/>
      </c>
      <c r="B292" s="13">
        <v>1817</v>
      </c>
      <c r="C292" s="102"/>
      <c r="D292" s="9" t="str">
        <f>IF('Scope Of Work - Budget'!C291&gt;0, 'Projected Draw Schedule '!C286,"")</f>
        <v/>
      </c>
      <c r="E292" s="12">
        <f>'Scope Of Work - Budget'!D291</f>
        <v>0</v>
      </c>
      <c r="F292" s="92">
        <f>E292-'Actual Draws'!L286</f>
        <v>0</v>
      </c>
      <c r="G292" s="109">
        <f>'Actual Draws'!N286</f>
        <v>0</v>
      </c>
      <c r="H292" s="91"/>
      <c r="I292" s="94"/>
    </row>
    <row r="293" spans="1:9" ht="15" customHeight="1" thickBot="1" x14ac:dyDescent="0.3">
      <c r="A293" s="77" t="str">
        <f>IF(A275="x","x","")</f>
        <v/>
      </c>
      <c r="B293" s="68"/>
      <c r="C293" s="105"/>
      <c r="D293" s="69" t="s">
        <v>19</v>
      </c>
      <c r="E293" s="67">
        <f>'Scope Of Work - Budget'!D292</f>
        <v>0</v>
      </c>
      <c r="F293" s="112">
        <f>E293-'Actual Draws'!L287</f>
        <v>0</v>
      </c>
      <c r="G293" s="110">
        <f>'Actual Draws'!N287</f>
        <v>0</v>
      </c>
      <c r="H293" s="106">
        <f>SUM(H276:H292)</f>
        <v>0</v>
      </c>
      <c r="I293" s="107"/>
    </row>
    <row r="294" spans="1:9" ht="15" customHeight="1" thickBot="1" x14ac:dyDescent="0.3">
      <c r="A294" s="16" t="str">
        <f>IF(COUNTIF(A295:A306,"x"),"x","")</f>
        <v/>
      </c>
      <c r="B294" s="15">
        <v>1900</v>
      </c>
      <c r="C294" s="100"/>
      <c r="D294" s="17" t="s">
        <v>29</v>
      </c>
      <c r="E294" s="18" t="s">
        <v>1</v>
      </c>
      <c r="F294" s="17"/>
      <c r="G294" s="17"/>
      <c r="H294" s="18" t="s">
        <v>143</v>
      </c>
      <c r="I294" s="64"/>
    </row>
    <row r="295" spans="1:9" ht="15" customHeight="1" thickBot="1" x14ac:dyDescent="0.3">
      <c r="A295" s="77" t="str">
        <f>IF('Scope Of Work - Budget'!B294="x","x","")</f>
        <v/>
      </c>
      <c r="B295" s="13">
        <v>1901</v>
      </c>
      <c r="C295" s="102"/>
      <c r="D295" s="9" t="str">
        <f>IF('Scope Of Work - Budget'!C294&gt;0, 'Projected Draw Schedule '!C289,"")</f>
        <v>Demo</v>
      </c>
      <c r="E295" s="12">
        <f>'Scope Of Work - Budget'!D294</f>
        <v>0</v>
      </c>
      <c r="F295" s="92">
        <f>E295-'Actual Draws'!L289</f>
        <v>0</v>
      </c>
      <c r="G295" s="109">
        <f>'Actual Draws'!N289</f>
        <v>0</v>
      </c>
      <c r="H295" s="91"/>
      <c r="I295" s="94"/>
    </row>
    <row r="296" spans="1:9" ht="15" customHeight="1" thickBot="1" x14ac:dyDescent="0.3">
      <c r="A296" s="77" t="str">
        <f>IF('Scope Of Work - Budget'!B295="x","x","")</f>
        <v/>
      </c>
      <c r="B296" s="13">
        <v>1902</v>
      </c>
      <c r="C296" s="102"/>
      <c r="D296" s="9" t="str">
        <f>IF('Scope Of Work - Budget'!C295&gt;0, 'Projected Draw Schedule '!C290,"")</f>
        <v>Rough Carpentry</v>
      </c>
      <c r="E296" s="12">
        <f>'Scope Of Work - Budget'!D295</f>
        <v>0</v>
      </c>
      <c r="F296" s="92">
        <f>E296-'Actual Draws'!L290</f>
        <v>0</v>
      </c>
      <c r="G296" s="109">
        <f>'Actual Draws'!N290</f>
        <v>0</v>
      </c>
      <c r="H296" s="91"/>
      <c r="I296" s="94"/>
    </row>
    <row r="297" spans="1:9" ht="15" customHeight="1" thickBot="1" x14ac:dyDescent="0.3">
      <c r="A297" s="77" t="str">
        <f>IF('Scope Of Work - Budget'!B296="x","x","")</f>
        <v/>
      </c>
      <c r="B297" s="13">
        <v>1903</v>
      </c>
      <c r="C297" s="102"/>
      <c r="D297" s="9" t="str">
        <f>IF('Scope Of Work - Budget'!C296&gt;0, 'Projected Draw Schedule '!C291,"")</f>
        <v xml:space="preserve">Windows </v>
      </c>
      <c r="E297" s="12">
        <f>'Scope Of Work - Budget'!D296</f>
        <v>0</v>
      </c>
      <c r="F297" s="92">
        <f>E297-'Actual Draws'!L291</f>
        <v>0</v>
      </c>
      <c r="G297" s="109">
        <f>'Actual Draws'!N291</f>
        <v>0</v>
      </c>
      <c r="H297" s="91"/>
      <c r="I297" s="94"/>
    </row>
    <row r="298" spans="1:9" ht="15" customHeight="1" thickBot="1" x14ac:dyDescent="0.3">
      <c r="A298" s="77" t="str">
        <f>IF('Scope Of Work - Budget'!B297="x","x","")</f>
        <v/>
      </c>
      <c r="B298" s="13">
        <v>1904</v>
      </c>
      <c r="C298" s="102"/>
      <c r="D298" s="9" t="str">
        <f>IF('Scope Of Work - Budget'!C297&gt;0, 'Projected Draw Schedule '!C292,"")</f>
        <v>Insulation</v>
      </c>
      <c r="E298" s="12">
        <f>'Scope Of Work - Budget'!D297</f>
        <v>0</v>
      </c>
      <c r="F298" s="92">
        <f>E298-'Actual Draws'!L292</f>
        <v>0</v>
      </c>
      <c r="G298" s="109">
        <f>'Actual Draws'!N292</f>
        <v>0</v>
      </c>
      <c r="H298" s="91"/>
      <c r="I298" s="94"/>
    </row>
    <row r="299" spans="1:9" ht="15" customHeight="1" thickBot="1" x14ac:dyDescent="0.3">
      <c r="A299" s="77" t="str">
        <f>IF('Scope Of Work - Budget'!B298="x","x","")</f>
        <v/>
      </c>
      <c r="B299" s="13">
        <v>1905</v>
      </c>
      <c r="C299" s="102"/>
      <c r="D299" s="9" t="str">
        <f>IF('Scope Of Work - Budget'!C298&gt;0, 'Projected Draw Schedule '!C293,"")</f>
        <v>Drywall</v>
      </c>
      <c r="E299" s="12">
        <f>'Scope Of Work - Budget'!D298</f>
        <v>0</v>
      </c>
      <c r="F299" s="92">
        <f>E299-'Actual Draws'!L293</f>
        <v>0</v>
      </c>
      <c r="G299" s="109">
        <f>'Actual Draws'!N293</f>
        <v>0</v>
      </c>
      <c r="H299" s="91"/>
      <c r="I299" s="94"/>
    </row>
    <row r="300" spans="1:9" ht="15" customHeight="1" thickBot="1" x14ac:dyDescent="0.3">
      <c r="A300" s="77" t="str">
        <f>IF('Scope Of Work - Budget'!B299="x","x","")</f>
        <v/>
      </c>
      <c r="B300" s="13">
        <v>1906</v>
      </c>
      <c r="C300" s="102"/>
      <c r="D300" s="9" t="str">
        <f>IF('Scope Of Work - Budget'!C299&gt;0, 'Projected Draw Schedule '!C294,"")</f>
        <v xml:space="preserve">Cabinets </v>
      </c>
      <c r="E300" s="12">
        <f>'Scope Of Work - Budget'!D299</f>
        <v>0</v>
      </c>
      <c r="F300" s="92">
        <f>E300-'Actual Draws'!L294</f>
        <v>0</v>
      </c>
      <c r="G300" s="109">
        <f>'Actual Draws'!N294</f>
        <v>0</v>
      </c>
      <c r="H300" s="91"/>
      <c r="I300" s="94"/>
    </row>
    <row r="301" spans="1:9" ht="15" customHeight="1" thickBot="1" x14ac:dyDescent="0.3">
      <c r="A301" s="77" t="str">
        <f>IF('Scope Of Work - Budget'!B300="x","x","")</f>
        <v/>
      </c>
      <c r="B301" s="13">
        <v>1907</v>
      </c>
      <c r="C301" s="102"/>
      <c r="D301" s="9" t="str">
        <f>IF('Scope Of Work - Budget'!C300&gt;0, 'Projected Draw Schedule '!C295,"")</f>
        <v>Painting</v>
      </c>
      <c r="E301" s="12">
        <f>'Scope Of Work - Budget'!D300</f>
        <v>0</v>
      </c>
      <c r="F301" s="92">
        <f>E301-'Actual Draws'!L295</f>
        <v>0</v>
      </c>
      <c r="G301" s="109">
        <f>'Actual Draws'!N295</f>
        <v>0</v>
      </c>
      <c r="H301" s="91"/>
      <c r="I301" s="94"/>
    </row>
    <row r="302" spans="1:9" ht="15" customHeight="1" thickBot="1" x14ac:dyDescent="0.3">
      <c r="A302" s="77" t="str">
        <f>IF('Scope Of Work - Budget'!B301="x","x","")</f>
        <v/>
      </c>
      <c r="B302" s="13">
        <v>1908</v>
      </c>
      <c r="C302" s="102"/>
      <c r="D302" s="9" t="str">
        <f>IF('Scope Of Work - Budget'!C301&gt;0, 'Projected Draw Schedule '!C296,"")</f>
        <v>Doors &amp; Trim</v>
      </c>
      <c r="E302" s="12">
        <f>'Scope Of Work - Budget'!D301</f>
        <v>0</v>
      </c>
      <c r="F302" s="92">
        <f>E302-'Actual Draws'!L296</f>
        <v>0</v>
      </c>
      <c r="G302" s="109">
        <f>'Actual Draws'!N296</f>
        <v>0</v>
      </c>
      <c r="H302" s="91"/>
      <c r="I302" s="94"/>
    </row>
    <row r="303" spans="1:9" ht="15" customHeight="1" thickBot="1" x14ac:dyDescent="0.3">
      <c r="A303" s="77" t="str">
        <f>IF('Scope Of Work - Budget'!B302="x","x","")</f>
        <v/>
      </c>
      <c r="B303" s="13">
        <v>1909</v>
      </c>
      <c r="C303" s="102"/>
      <c r="D303" s="9" t="str">
        <f>IF('Scope Of Work - Budget'!C302&gt;0, 'Projected Draw Schedule '!C297,"")</f>
        <v>Garage Door</v>
      </c>
      <c r="E303" s="12">
        <f>'Scope Of Work - Budget'!D302</f>
        <v>0</v>
      </c>
      <c r="F303" s="92">
        <f>E303-'Actual Draws'!L297</f>
        <v>0</v>
      </c>
      <c r="G303" s="109">
        <f>'Actual Draws'!N297</f>
        <v>0</v>
      </c>
      <c r="H303" s="91"/>
      <c r="I303" s="94"/>
    </row>
    <row r="304" spans="1:9" ht="15" customHeight="1" thickBot="1" x14ac:dyDescent="0.3">
      <c r="A304" s="77" t="str">
        <f>IF('Scope Of Work - Budget'!B303="x","x","")</f>
        <v/>
      </c>
      <c r="B304" s="13">
        <v>1910</v>
      </c>
      <c r="C304" s="102"/>
      <c r="D304" s="9" t="str">
        <f>IF('Scope Of Work - Budget'!C303&gt;0, 'Projected Draw Schedule '!C298,"")</f>
        <v>Garage Door Opener</v>
      </c>
      <c r="E304" s="12">
        <f>'Scope Of Work - Budget'!D303</f>
        <v>0</v>
      </c>
      <c r="F304" s="92">
        <f>E304-'Actual Draws'!L298</f>
        <v>0</v>
      </c>
      <c r="G304" s="109">
        <f>'Actual Draws'!N298</f>
        <v>0</v>
      </c>
      <c r="H304" s="91"/>
      <c r="I304" s="94"/>
    </row>
    <row r="305" spans="1:9" ht="15" customHeight="1" thickBot="1" x14ac:dyDescent="0.3">
      <c r="A305" s="77" t="str">
        <f>IF('Scope Of Work - Budget'!B304="x","x","")</f>
        <v/>
      </c>
      <c r="B305" s="13">
        <v>1911</v>
      </c>
      <c r="C305" s="102"/>
      <c r="D305" s="9" t="str">
        <f>IF('Scope Of Work - Budget'!C304&gt;0, 'Projected Draw Schedule '!C299,"")</f>
        <v>Flooring</v>
      </c>
      <c r="E305" s="12">
        <f>'Scope Of Work - Budget'!D304</f>
        <v>0</v>
      </c>
      <c r="F305" s="92">
        <f>E305-'Actual Draws'!L299</f>
        <v>0</v>
      </c>
      <c r="G305" s="109">
        <f>'Actual Draws'!N299</f>
        <v>0</v>
      </c>
      <c r="H305" s="91"/>
      <c r="I305" s="94"/>
    </row>
    <row r="306" spans="1:9" ht="15" customHeight="1" thickBot="1" x14ac:dyDescent="0.3">
      <c r="A306" s="77" t="str">
        <f>IF('Scope Of Work - Budget'!B305="x","x","")</f>
        <v/>
      </c>
      <c r="B306" s="13">
        <v>1912</v>
      </c>
      <c r="C306" s="102"/>
      <c r="D306" s="9" t="str">
        <f>IF('Scope Of Work - Budget'!C305&gt;0, 'Projected Draw Schedule '!C300,"")</f>
        <v>Clean Up</v>
      </c>
      <c r="E306" s="12">
        <f>'Scope Of Work - Budget'!D305</f>
        <v>0</v>
      </c>
      <c r="F306" s="92">
        <f>E306-'Actual Draws'!L300</f>
        <v>0</v>
      </c>
      <c r="G306" s="109">
        <f>'Actual Draws'!N300</f>
        <v>0</v>
      </c>
      <c r="H306" s="91"/>
      <c r="I306" s="94"/>
    </row>
    <row r="307" spans="1:9" ht="15" customHeight="1" thickBot="1" x14ac:dyDescent="0.3">
      <c r="A307" s="77" t="str">
        <f>IF(A294="x","x","")</f>
        <v/>
      </c>
      <c r="B307" s="68"/>
      <c r="C307" s="105"/>
      <c r="D307" s="69" t="s">
        <v>19</v>
      </c>
      <c r="E307" s="67">
        <f>'Scope Of Work - Budget'!D306</f>
        <v>0</v>
      </c>
      <c r="F307" s="112">
        <f>E307-'Actual Draws'!L301</f>
        <v>0</v>
      </c>
      <c r="G307" s="110">
        <f>'Actual Draws'!N301</f>
        <v>0</v>
      </c>
      <c r="H307" s="106">
        <f>SUM(H295:H306)</f>
        <v>0</v>
      </c>
      <c r="I307" s="107"/>
    </row>
    <row r="308" spans="1:9" ht="48.75" customHeight="1" thickBot="1" x14ac:dyDescent="0.3">
      <c r="A308" s="75" t="s">
        <v>137</v>
      </c>
      <c r="B308" s="75" t="s">
        <v>119</v>
      </c>
      <c r="C308" s="75"/>
      <c r="D308" s="46" t="s">
        <v>0</v>
      </c>
      <c r="E308" s="47" t="s">
        <v>1</v>
      </c>
      <c r="F308" s="61" t="s">
        <v>43</v>
      </c>
      <c r="G308" s="46" t="s">
        <v>126</v>
      </c>
      <c r="H308" s="61" t="s">
        <v>142</v>
      </c>
      <c r="I308" s="62" t="s">
        <v>141</v>
      </c>
    </row>
    <row r="309" spans="1:9" ht="14.25" customHeight="1" thickBot="1" x14ac:dyDescent="0.3">
      <c r="A309" s="16" t="str">
        <f>IF(COUNTIF(A310:A329,"x"),"x","")</f>
        <v/>
      </c>
      <c r="B309" s="15">
        <v>2000</v>
      </c>
      <c r="C309" s="100"/>
      <c r="D309" s="17" t="s">
        <v>98</v>
      </c>
      <c r="E309" s="18" t="s">
        <v>1</v>
      </c>
      <c r="F309" s="17"/>
      <c r="G309" s="17"/>
      <c r="H309" s="18" t="s">
        <v>143</v>
      </c>
      <c r="I309" s="64"/>
    </row>
    <row r="310" spans="1:9" ht="14.25" customHeight="1" thickBot="1" x14ac:dyDescent="0.3">
      <c r="A310" s="77" t="str">
        <f>IF('Scope Of Work - Budget'!B309="x","x","")</f>
        <v/>
      </c>
      <c r="B310" s="13">
        <v>2001</v>
      </c>
      <c r="C310" s="102"/>
      <c r="D310" s="9" t="str">
        <f>IF('Scope Of Work - Budget'!C309&gt;0, 'Projected Draw Schedule '!C303,"")</f>
        <v>Roofing &amp; Facia</v>
      </c>
      <c r="E310" s="12">
        <f>'Scope Of Work - Budget'!D309</f>
        <v>0</v>
      </c>
      <c r="F310" s="92">
        <f>E310-'Actual Draws'!L303</f>
        <v>0</v>
      </c>
      <c r="G310" s="109">
        <f>'Actual Draws'!N303</f>
        <v>0</v>
      </c>
      <c r="H310" s="91"/>
      <c r="I310" s="94"/>
    </row>
    <row r="311" spans="1:9" ht="14.25" customHeight="1" thickBot="1" x14ac:dyDescent="0.3">
      <c r="A311" s="77" t="str">
        <f>IF('Scope Of Work - Budget'!B310="x","x","")</f>
        <v/>
      </c>
      <c r="B311" s="13">
        <v>2002</v>
      </c>
      <c r="C311" s="102"/>
      <c r="D311" s="9" t="str">
        <f>IF('Scope Of Work - Budget'!C310&gt;0, 'Projected Draw Schedule '!C304,"")</f>
        <v>Truss Repair</v>
      </c>
      <c r="E311" s="12">
        <f>'Scope Of Work - Budget'!D310</f>
        <v>0</v>
      </c>
      <c r="F311" s="92">
        <f>E311-'Actual Draws'!L304</f>
        <v>0</v>
      </c>
      <c r="G311" s="109">
        <f>'Actual Draws'!N304</f>
        <v>0</v>
      </c>
      <c r="H311" s="91"/>
      <c r="I311" s="94"/>
    </row>
    <row r="312" spans="1:9" ht="14.25" customHeight="1" thickBot="1" x14ac:dyDescent="0.3">
      <c r="A312" s="77" t="str">
        <f>IF('Scope Of Work - Budget'!B311="x","x","")</f>
        <v/>
      </c>
      <c r="B312" s="13">
        <v>2003</v>
      </c>
      <c r="C312" s="102"/>
      <c r="D312" s="9" t="str">
        <f>IF('Scope Of Work - Budget'!C311&gt;0, 'Projected Draw Schedule '!C305,"")</f>
        <v>Venting Replacement</v>
      </c>
      <c r="E312" s="12">
        <f>'Scope Of Work - Budget'!D311</f>
        <v>0</v>
      </c>
      <c r="F312" s="92">
        <f>E312-'Actual Draws'!L305</f>
        <v>0</v>
      </c>
      <c r="G312" s="109">
        <f>'Actual Draws'!N305</f>
        <v>0</v>
      </c>
      <c r="H312" s="91"/>
      <c r="I312" s="94"/>
    </row>
    <row r="313" spans="1:9" ht="14.25" customHeight="1" thickBot="1" x14ac:dyDescent="0.3">
      <c r="A313" s="77" t="str">
        <f>IF('Scope Of Work - Budget'!B312="x","x","")</f>
        <v/>
      </c>
      <c r="B313" s="13">
        <v>2004</v>
      </c>
      <c r="C313" s="102"/>
      <c r="D313" s="9" t="str">
        <f>IF('Scope Of Work - Budget'!C312&gt;0, 'Projected Draw Schedule '!C306,"")</f>
        <v>Painting/Stucco</v>
      </c>
      <c r="E313" s="12">
        <f>'Scope Of Work - Budget'!D312</f>
        <v>0</v>
      </c>
      <c r="F313" s="92">
        <f>E313-'Actual Draws'!L306</f>
        <v>0</v>
      </c>
      <c r="G313" s="109">
        <f>'Actual Draws'!N306</f>
        <v>0</v>
      </c>
      <c r="H313" s="91"/>
      <c r="I313" s="94"/>
    </row>
    <row r="314" spans="1:9" ht="14.25" customHeight="1" thickBot="1" x14ac:dyDescent="0.3">
      <c r="A314" s="77" t="str">
        <f>IF('Scope Of Work - Budget'!B313="x","x","")</f>
        <v/>
      </c>
      <c r="B314" s="13">
        <v>2005</v>
      </c>
      <c r="C314" s="102"/>
      <c r="D314" s="9" t="str">
        <f>IF('Scope Of Work - Budget'!C313&gt;0, 'Projected Draw Schedule '!C307,"")</f>
        <v>Siding &amp; Trim</v>
      </c>
      <c r="E314" s="12">
        <f>'Scope Of Work - Budget'!D313</f>
        <v>0</v>
      </c>
      <c r="F314" s="92">
        <f>E314-'Actual Draws'!L307</f>
        <v>0</v>
      </c>
      <c r="G314" s="109">
        <f>'Actual Draws'!N307</f>
        <v>0</v>
      </c>
      <c r="H314" s="91"/>
      <c r="I314" s="94"/>
    </row>
    <row r="315" spans="1:9" ht="14.25" customHeight="1" thickBot="1" x14ac:dyDescent="0.3">
      <c r="A315" s="77" t="str">
        <f>IF('Scope Of Work - Budget'!B314="x","x","")</f>
        <v/>
      </c>
      <c r="B315" s="13">
        <v>2006</v>
      </c>
      <c r="C315" s="102"/>
      <c r="D315" s="9" t="str">
        <f>IF('Scope Of Work - Budget'!C314&gt;0, 'Projected Draw Schedule '!C308,"")</f>
        <v>Decking/Porches</v>
      </c>
      <c r="E315" s="12">
        <f>'Scope Of Work - Budget'!D314</f>
        <v>0</v>
      </c>
      <c r="F315" s="92">
        <f>E315-'Actual Draws'!L308</f>
        <v>0</v>
      </c>
      <c r="G315" s="109">
        <f>'Actual Draws'!N308</f>
        <v>0</v>
      </c>
      <c r="H315" s="91"/>
      <c r="I315" s="94"/>
    </row>
    <row r="316" spans="1:9" ht="14.25" customHeight="1" thickBot="1" x14ac:dyDescent="0.3">
      <c r="A316" s="77" t="str">
        <f>IF('Scope Of Work - Budget'!B315="x","x","")</f>
        <v/>
      </c>
      <c r="B316" s="13">
        <v>2007</v>
      </c>
      <c r="C316" s="102"/>
      <c r="D316" s="9" t="str">
        <f>IF('Scope Of Work - Budget'!C315&gt;0, 'Projected Draw Schedule '!C309,"")</f>
        <v>Landings/Stairways</v>
      </c>
      <c r="E316" s="12">
        <f>'Scope Of Work - Budget'!D315</f>
        <v>0</v>
      </c>
      <c r="F316" s="92">
        <f>E316-'Actual Draws'!L309</f>
        <v>0</v>
      </c>
      <c r="G316" s="109">
        <f>'Actual Draws'!N309</f>
        <v>0</v>
      </c>
      <c r="H316" s="91"/>
      <c r="I316" s="94"/>
    </row>
    <row r="317" spans="1:9" ht="14.25" customHeight="1" thickBot="1" x14ac:dyDescent="0.3">
      <c r="A317" s="77" t="str">
        <f>IF('Scope Of Work - Budget'!B316="x","x","")</f>
        <v/>
      </c>
      <c r="B317" s="13">
        <v>2008</v>
      </c>
      <c r="C317" s="102"/>
      <c r="D317" s="9" t="str">
        <f>IF('Scope Of Work - Budget'!C316&gt;0, 'Projected Draw Schedule '!C310,"")</f>
        <v>Gutters/Downspouts</v>
      </c>
      <c r="E317" s="12">
        <f>'Scope Of Work - Budget'!D316</f>
        <v>0</v>
      </c>
      <c r="F317" s="92">
        <f>E317-'Actual Draws'!L310</f>
        <v>0</v>
      </c>
      <c r="G317" s="109">
        <f>'Actual Draws'!N310</f>
        <v>0</v>
      </c>
      <c r="H317" s="91"/>
      <c r="I317" s="94"/>
    </row>
    <row r="318" spans="1:9" ht="14.25" customHeight="1" thickBot="1" x14ac:dyDescent="0.3">
      <c r="A318" s="77" t="str">
        <f>IF('Scope Of Work - Budget'!B317="x","x","")</f>
        <v/>
      </c>
      <c r="B318" s="13">
        <v>2009</v>
      </c>
      <c r="C318" s="102"/>
      <c r="D318" s="9" t="str">
        <f>IF('Scope Of Work - Budget'!C317&gt;0, 'Projected Draw Schedule '!C311,"")</f>
        <v>Entry Doors</v>
      </c>
      <c r="E318" s="12">
        <f>'Scope Of Work - Budget'!D317</f>
        <v>0</v>
      </c>
      <c r="F318" s="92">
        <f>E318-'Actual Draws'!L311</f>
        <v>0</v>
      </c>
      <c r="G318" s="109">
        <f>'Actual Draws'!N311</f>
        <v>0</v>
      </c>
      <c r="H318" s="91"/>
      <c r="I318" s="94"/>
    </row>
    <row r="319" spans="1:9" ht="14.25" customHeight="1" thickBot="1" x14ac:dyDescent="0.3">
      <c r="A319" s="77" t="str">
        <f>IF('Scope Of Work - Budget'!B318="x","x","")</f>
        <v/>
      </c>
      <c r="B319" s="13">
        <v>2010</v>
      </c>
      <c r="C319" s="102"/>
      <c r="D319" s="9" t="str">
        <f>IF('Scope Of Work - Budget'!C318&gt;0, 'Projected Draw Schedule '!C312,"")</f>
        <v>Landscaping</v>
      </c>
      <c r="E319" s="12">
        <f>'Scope Of Work - Budget'!D318</f>
        <v>0</v>
      </c>
      <c r="F319" s="92">
        <f>E319-'Actual Draws'!L312</f>
        <v>0</v>
      </c>
      <c r="G319" s="109">
        <f>'Actual Draws'!N312</f>
        <v>0</v>
      </c>
      <c r="H319" s="91"/>
      <c r="I319" s="94"/>
    </row>
    <row r="320" spans="1:9" ht="14.25" customHeight="1" thickBot="1" x14ac:dyDescent="0.3">
      <c r="A320" s="77" t="str">
        <f>IF('Scope Of Work - Budget'!B319="x","x","")</f>
        <v/>
      </c>
      <c r="B320" s="13">
        <v>2011</v>
      </c>
      <c r="C320" s="102"/>
      <c r="D320" s="9" t="str">
        <f>IF('Scope Of Work - Budget'!C319&gt;0, 'Projected Draw Schedule '!C313,"")</f>
        <v>Patio</v>
      </c>
      <c r="E320" s="12">
        <f>'Scope Of Work - Budget'!D319</f>
        <v>0</v>
      </c>
      <c r="F320" s="92">
        <f>E320-'Actual Draws'!L313</f>
        <v>0</v>
      </c>
      <c r="G320" s="109">
        <f>'Actual Draws'!N313</f>
        <v>0</v>
      </c>
      <c r="H320" s="91"/>
      <c r="I320" s="94"/>
    </row>
    <row r="321" spans="1:9" ht="14.25" customHeight="1" thickBot="1" x14ac:dyDescent="0.3">
      <c r="A321" s="77" t="str">
        <f>IF('Scope Of Work - Budget'!B320="x","x","")</f>
        <v/>
      </c>
      <c r="B321" s="13">
        <v>2012</v>
      </c>
      <c r="C321" s="102"/>
      <c r="D321" s="9" t="str">
        <f>IF('Scope Of Work - Budget'!C320&gt;0, 'Projected Draw Schedule '!C314,"")</f>
        <v>Flatwork/Walks</v>
      </c>
      <c r="E321" s="12">
        <f>'Scope Of Work - Budget'!D320</f>
        <v>0</v>
      </c>
      <c r="F321" s="92">
        <f>E321-'Actual Draws'!L314</f>
        <v>0</v>
      </c>
      <c r="G321" s="109">
        <f>'Actual Draws'!N314</f>
        <v>0</v>
      </c>
      <c r="H321" s="91"/>
      <c r="I321" s="94"/>
    </row>
    <row r="322" spans="1:9" ht="14.25" customHeight="1" thickBot="1" x14ac:dyDescent="0.3">
      <c r="A322" s="77" t="str">
        <f>IF('Scope Of Work - Budget'!B321="x","x","")</f>
        <v/>
      </c>
      <c r="B322" s="13">
        <v>2013</v>
      </c>
      <c r="C322" s="102"/>
      <c r="D322" s="9" t="str">
        <f>IF('Scope Of Work - Budget'!C321&gt;0, 'Projected Draw Schedule '!C315,"")</f>
        <v>Driveway</v>
      </c>
      <c r="E322" s="12">
        <f>'Scope Of Work - Budget'!D321</f>
        <v>0</v>
      </c>
      <c r="F322" s="92">
        <f>E322-'Actual Draws'!L315</f>
        <v>0</v>
      </c>
      <c r="G322" s="109">
        <f>'Actual Draws'!N315</f>
        <v>0</v>
      </c>
      <c r="H322" s="91"/>
      <c r="I322" s="94"/>
    </row>
    <row r="323" spans="1:9" ht="14.25" customHeight="1" thickBot="1" x14ac:dyDescent="0.3">
      <c r="A323" s="77" t="str">
        <f>IF('Scope Of Work - Budget'!B322="x","x","")</f>
        <v/>
      </c>
      <c r="B323" s="13">
        <v>2014</v>
      </c>
      <c r="C323" s="102"/>
      <c r="D323" s="9" t="str">
        <f>IF('Scope Of Work - Budget'!C322&gt;0, 'Projected Draw Schedule '!C316,"")</f>
        <v>Pool/Spa</v>
      </c>
      <c r="E323" s="12">
        <f>'Scope Of Work - Budget'!D322</f>
        <v>0</v>
      </c>
      <c r="F323" s="92">
        <f>E323-'Actual Draws'!L316</f>
        <v>0</v>
      </c>
      <c r="G323" s="109">
        <f>'Actual Draws'!N316</f>
        <v>0</v>
      </c>
      <c r="H323" s="91"/>
      <c r="I323" s="94"/>
    </row>
    <row r="324" spans="1:9" ht="14.25" customHeight="1" thickBot="1" x14ac:dyDescent="0.3">
      <c r="A324" s="77" t="str">
        <f>IF('Scope Of Work - Budget'!B323="x","x","")</f>
        <v/>
      </c>
      <c r="B324" s="13">
        <v>2015</v>
      </c>
      <c r="C324" s="102"/>
      <c r="D324" s="9" t="str">
        <f>IF('Scope Of Work - Budget'!C323&gt;0, 'Projected Draw Schedule '!C317,"")</f>
        <v>Trash Enclosure</v>
      </c>
      <c r="E324" s="12">
        <f>'Scope Of Work - Budget'!D323</f>
        <v>0</v>
      </c>
      <c r="F324" s="92">
        <f>E324-'Actual Draws'!L317</f>
        <v>0</v>
      </c>
      <c r="G324" s="109">
        <f>'Actual Draws'!N317</f>
        <v>0</v>
      </c>
      <c r="H324" s="91"/>
      <c r="I324" s="94"/>
    </row>
    <row r="325" spans="1:9" ht="14.25" customHeight="1" thickBot="1" x14ac:dyDescent="0.3">
      <c r="A325" s="77" t="str">
        <f>IF('Scope Of Work - Budget'!B324="x","x","")</f>
        <v/>
      </c>
      <c r="B325" s="13">
        <v>2016</v>
      </c>
      <c r="C325" s="102"/>
      <c r="D325" s="9" t="str">
        <f>IF('Scope Of Work - Budget'!C324&gt;0, 'Projected Draw Schedule '!C318,"")</f>
        <v>Mail Box</v>
      </c>
      <c r="E325" s="12">
        <f>'Scope Of Work - Budget'!D324</f>
        <v>0</v>
      </c>
      <c r="F325" s="92">
        <f>E325-'Actual Draws'!L318</f>
        <v>0</v>
      </c>
      <c r="G325" s="109">
        <f>'Actual Draws'!N318</f>
        <v>0</v>
      </c>
      <c r="H325" s="91"/>
      <c r="I325" s="94"/>
    </row>
    <row r="326" spans="1:9" ht="14.25" customHeight="1" thickBot="1" x14ac:dyDescent="0.3">
      <c r="A326" s="77" t="str">
        <f>IF('Scope Of Work - Budget'!B325="x","x","")</f>
        <v/>
      </c>
      <c r="B326" s="13">
        <v>2017</v>
      </c>
      <c r="C326" s="102"/>
      <c r="D326" s="9" t="str">
        <f>IF('Scope Of Work - Budget'!C325&gt;0, 'Projected Draw Schedule '!C319,"")</f>
        <v>Clean Up</v>
      </c>
      <c r="E326" s="12">
        <f>'Scope Of Work - Budget'!D325</f>
        <v>0</v>
      </c>
      <c r="F326" s="92">
        <f>E326-'Actual Draws'!L319</f>
        <v>0</v>
      </c>
      <c r="G326" s="109">
        <f>'Actual Draws'!N319</f>
        <v>0</v>
      </c>
      <c r="H326" s="91"/>
      <c r="I326" s="94"/>
    </row>
    <row r="327" spans="1:9" ht="14.25" customHeight="1" thickBot="1" x14ac:dyDescent="0.3">
      <c r="A327" s="77" t="str">
        <f>IF('Scope Of Work - Budget'!B326="x","x","")</f>
        <v/>
      </c>
      <c r="B327" s="13">
        <v>2018</v>
      </c>
      <c r="C327" s="102"/>
      <c r="D327" s="9" t="str">
        <f>IF('Scope Of Work - Budget'!C326&gt;0, 'Projected Draw Schedule '!C320,"")</f>
        <v/>
      </c>
      <c r="E327" s="12">
        <f>'Scope Of Work - Budget'!D326</f>
        <v>0</v>
      </c>
      <c r="F327" s="92">
        <f>E327-'Actual Draws'!L320</f>
        <v>0</v>
      </c>
      <c r="G327" s="109">
        <f>'Actual Draws'!N320</f>
        <v>0</v>
      </c>
      <c r="H327" s="91"/>
      <c r="I327" s="94"/>
    </row>
    <row r="328" spans="1:9" ht="14.25" customHeight="1" thickBot="1" x14ac:dyDescent="0.3">
      <c r="A328" s="77" t="str">
        <f>IF('Scope Of Work - Budget'!B327="x","x","")</f>
        <v/>
      </c>
      <c r="B328" s="13">
        <v>2019</v>
      </c>
      <c r="C328" s="102"/>
      <c r="D328" s="9" t="str">
        <f>IF('Scope Of Work - Budget'!C327&gt;0, 'Projected Draw Schedule '!C321,"")</f>
        <v/>
      </c>
      <c r="E328" s="12">
        <f>'Scope Of Work - Budget'!D327</f>
        <v>0</v>
      </c>
      <c r="F328" s="92">
        <f>E328-'Actual Draws'!L321</f>
        <v>0</v>
      </c>
      <c r="G328" s="109">
        <f>'Actual Draws'!N321</f>
        <v>0</v>
      </c>
      <c r="H328" s="91"/>
      <c r="I328" s="94"/>
    </row>
    <row r="329" spans="1:9" ht="14.25" customHeight="1" thickBot="1" x14ac:dyDescent="0.3">
      <c r="A329" s="77" t="str">
        <f>IF('Scope Of Work - Budget'!B328="x","x","")</f>
        <v/>
      </c>
      <c r="B329" s="13">
        <v>2020</v>
      </c>
      <c r="C329" s="102"/>
      <c r="D329" s="9" t="str">
        <f>IF('Scope Of Work - Budget'!C328&gt;0, 'Projected Draw Schedule '!C322,"")</f>
        <v/>
      </c>
      <c r="E329" s="12">
        <f>'Scope Of Work - Budget'!D328</f>
        <v>0</v>
      </c>
      <c r="F329" s="92">
        <f>E329-'Actual Draws'!L322</f>
        <v>0</v>
      </c>
      <c r="G329" s="109">
        <f>'Actual Draws'!N322</f>
        <v>0</v>
      </c>
      <c r="H329" s="91"/>
      <c r="I329" s="94"/>
    </row>
    <row r="330" spans="1:9" ht="14.25" customHeight="1" thickBot="1" x14ac:dyDescent="0.3">
      <c r="A330" s="77" t="str">
        <f>IF(A309="x","x","")</f>
        <v/>
      </c>
      <c r="B330" s="68"/>
      <c r="C330" s="105"/>
      <c r="D330" s="69" t="s">
        <v>19</v>
      </c>
      <c r="E330" s="67">
        <f>'Scope Of Work - Budget'!D329</f>
        <v>0</v>
      </c>
      <c r="F330" s="112">
        <f>E330-'Actual Draws'!L323</f>
        <v>0</v>
      </c>
      <c r="G330" s="110">
        <f>'Actual Draws'!N324</f>
        <v>0</v>
      </c>
      <c r="H330" s="106">
        <f>SUM(H310:H329)</f>
        <v>0</v>
      </c>
      <c r="I330" s="107"/>
    </row>
    <row r="331" spans="1:9" ht="14.25" customHeight="1" thickBot="1" x14ac:dyDescent="0.3">
      <c r="A331" s="16" t="str">
        <f>IF(COUNTIF(A332:A351,"x"),"x","")</f>
        <v/>
      </c>
      <c r="B331" s="15">
        <v>2100</v>
      </c>
      <c r="C331" s="100"/>
      <c r="D331" s="17" t="s">
        <v>113</v>
      </c>
      <c r="E331" s="18" t="s">
        <v>1</v>
      </c>
      <c r="F331" s="17"/>
      <c r="G331" s="17"/>
      <c r="H331" s="18" t="s">
        <v>143</v>
      </c>
      <c r="I331" s="64"/>
    </row>
    <row r="332" spans="1:9" ht="14.25" customHeight="1" thickBot="1" x14ac:dyDescent="0.3">
      <c r="A332" s="77" t="str">
        <f>IF('Scope Of Work - Budget'!B331="x","x","")</f>
        <v/>
      </c>
      <c r="B332" s="13">
        <v>2101</v>
      </c>
      <c r="C332" s="102"/>
      <c r="D332" s="9" t="str">
        <f>IF('Scope Of Work - Budget'!C331&gt;0, 'Projected Draw Schedule '!C325,"")</f>
        <v/>
      </c>
      <c r="E332" s="12">
        <f>'Scope Of Work - Budget'!D331</f>
        <v>0</v>
      </c>
      <c r="F332" s="92">
        <f>E332-'Actual Draws'!L325</f>
        <v>0</v>
      </c>
      <c r="G332" s="109">
        <f>'Actual Draws'!N325</f>
        <v>0</v>
      </c>
      <c r="H332" s="91"/>
      <c r="I332" s="94"/>
    </row>
    <row r="333" spans="1:9" ht="14.25" customHeight="1" thickBot="1" x14ac:dyDescent="0.3">
      <c r="A333" s="77" t="str">
        <f>IF('Scope Of Work - Budget'!B332="x","x","")</f>
        <v/>
      </c>
      <c r="B333" s="13">
        <v>2102</v>
      </c>
      <c r="C333" s="102"/>
      <c r="D333" s="9" t="str">
        <f>IF('Scope Of Work - Budget'!C332&gt;0, 'Projected Draw Schedule '!C326,"")</f>
        <v/>
      </c>
      <c r="E333" s="12">
        <f>'Scope Of Work - Budget'!D332</f>
        <v>0</v>
      </c>
      <c r="F333" s="92">
        <f>E333-'Actual Draws'!L326</f>
        <v>0</v>
      </c>
      <c r="G333" s="109">
        <f>'Actual Draws'!N326</f>
        <v>0</v>
      </c>
      <c r="H333" s="91"/>
      <c r="I333" s="94"/>
    </row>
    <row r="334" spans="1:9" ht="14.25" customHeight="1" thickBot="1" x14ac:dyDescent="0.3">
      <c r="A334" s="77" t="str">
        <f>IF('Scope Of Work - Budget'!B333="x","x","")</f>
        <v/>
      </c>
      <c r="B334" s="13">
        <v>2103</v>
      </c>
      <c r="C334" s="102"/>
      <c r="D334" s="9" t="str">
        <f>IF('Scope Of Work - Budget'!C333&gt;0, 'Projected Draw Schedule '!C327,"")</f>
        <v/>
      </c>
      <c r="E334" s="12">
        <f>'Scope Of Work - Budget'!D333</f>
        <v>0</v>
      </c>
      <c r="F334" s="92">
        <f>E334-'Actual Draws'!L327</f>
        <v>0</v>
      </c>
      <c r="G334" s="109">
        <f>'Actual Draws'!N327</f>
        <v>0</v>
      </c>
      <c r="H334" s="91"/>
      <c r="I334" s="94"/>
    </row>
    <row r="335" spans="1:9" ht="14.25" customHeight="1" thickBot="1" x14ac:dyDescent="0.3">
      <c r="A335" s="77" t="str">
        <f>IF('Scope Of Work - Budget'!B334="x","x","")</f>
        <v/>
      </c>
      <c r="B335" s="13">
        <v>2104</v>
      </c>
      <c r="C335" s="102"/>
      <c r="D335" s="9" t="str">
        <f>IF('Scope Of Work - Budget'!C334&gt;0, 'Projected Draw Schedule '!C328,"")</f>
        <v/>
      </c>
      <c r="E335" s="12">
        <f>'Scope Of Work - Budget'!D334</f>
        <v>0</v>
      </c>
      <c r="F335" s="92">
        <f>E335-'Actual Draws'!L328</f>
        <v>0</v>
      </c>
      <c r="G335" s="109">
        <f>'Actual Draws'!N328</f>
        <v>0</v>
      </c>
      <c r="H335" s="91"/>
      <c r="I335" s="94"/>
    </row>
    <row r="336" spans="1:9" ht="14.25" customHeight="1" thickBot="1" x14ac:dyDescent="0.3">
      <c r="A336" s="77" t="str">
        <f>IF('Scope Of Work - Budget'!B335="x","x","")</f>
        <v/>
      </c>
      <c r="B336" s="13">
        <v>2105</v>
      </c>
      <c r="C336" s="102"/>
      <c r="D336" s="9" t="str">
        <f>IF('Scope Of Work - Budget'!C335&gt;0, 'Projected Draw Schedule '!C329,"")</f>
        <v/>
      </c>
      <c r="E336" s="12">
        <f>'Scope Of Work - Budget'!D335</f>
        <v>0</v>
      </c>
      <c r="F336" s="92">
        <f>E336-'Actual Draws'!L329</f>
        <v>0</v>
      </c>
      <c r="G336" s="109">
        <f>'Actual Draws'!N329</f>
        <v>0</v>
      </c>
      <c r="H336" s="91"/>
      <c r="I336" s="94"/>
    </row>
    <row r="337" spans="1:9" ht="14.25" customHeight="1" thickBot="1" x14ac:dyDescent="0.3">
      <c r="A337" s="77" t="str">
        <f>IF('Scope Of Work - Budget'!B336="x","x","")</f>
        <v/>
      </c>
      <c r="B337" s="13">
        <v>2106</v>
      </c>
      <c r="C337" s="102"/>
      <c r="D337" s="9" t="str">
        <f>IF('Scope Of Work - Budget'!C336&gt;0, 'Projected Draw Schedule '!C330,"")</f>
        <v/>
      </c>
      <c r="E337" s="12">
        <f>'Scope Of Work - Budget'!D336</f>
        <v>0</v>
      </c>
      <c r="F337" s="92">
        <f>E337-'Actual Draws'!L330</f>
        <v>0</v>
      </c>
      <c r="G337" s="109">
        <f>'Actual Draws'!N330</f>
        <v>0</v>
      </c>
      <c r="H337" s="91"/>
      <c r="I337" s="94"/>
    </row>
    <row r="338" spans="1:9" ht="14.25" customHeight="1" thickBot="1" x14ac:dyDescent="0.3">
      <c r="A338" s="77" t="str">
        <f>IF('Scope Of Work - Budget'!B337="x","x","")</f>
        <v/>
      </c>
      <c r="B338" s="13">
        <v>2107</v>
      </c>
      <c r="C338" s="102"/>
      <c r="D338" s="9" t="str">
        <f>IF('Scope Of Work - Budget'!C337&gt;0, 'Projected Draw Schedule '!C331,"")</f>
        <v/>
      </c>
      <c r="E338" s="12">
        <f>'Scope Of Work - Budget'!D337</f>
        <v>0</v>
      </c>
      <c r="F338" s="92">
        <f>E338-'Actual Draws'!L331</f>
        <v>0</v>
      </c>
      <c r="G338" s="109">
        <f>'Actual Draws'!N331</f>
        <v>0</v>
      </c>
      <c r="H338" s="91"/>
      <c r="I338" s="94"/>
    </row>
    <row r="339" spans="1:9" ht="14.25" customHeight="1" thickBot="1" x14ac:dyDescent="0.3">
      <c r="A339" s="77" t="str">
        <f>IF('Scope Of Work - Budget'!B338="x","x","")</f>
        <v/>
      </c>
      <c r="B339" s="13">
        <v>2108</v>
      </c>
      <c r="C339" s="102"/>
      <c r="D339" s="9" t="str">
        <f>IF('Scope Of Work - Budget'!C338&gt;0, 'Projected Draw Schedule '!C332,"")</f>
        <v/>
      </c>
      <c r="E339" s="12">
        <f>'Scope Of Work - Budget'!D338</f>
        <v>0</v>
      </c>
      <c r="F339" s="92">
        <f>E339-'Actual Draws'!L332</f>
        <v>0</v>
      </c>
      <c r="G339" s="109">
        <f>'Actual Draws'!N332</f>
        <v>0</v>
      </c>
      <c r="H339" s="91"/>
      <c r="I339" s="94"/>
    </row>
    <row r="340" spans="1:9" ht="14.25" customHeight="1" thickBot="1" x14ac:dyDescent="0.3">
      <c r="A340" s="77" t="str">
        <f>IF('Scope Of Work - Budget'!B339="x","x","")</f>
        <v/>
      </c>
      <c r="B340" s="13">
        <v>2109</v>
      </c>
      <c r="C340" s="102"/>
      <c r="D340" s="9" t="str">
        <f>IF('Scope Of Work - Budget'!C339&gt;0, 'Projected Draw Schedule '!C333,"")</f>
        <v/>
      </c>
      <c r="E340" s="12">
        <f>'Scope Of Work - Budget'!D339</f>
        <v>0</v>
      </c>
      <c r="F340" s="92">
        <f>E340-'Actual Draws'!L333</f>
        <v>0</v>
      </c>
      <c r="G340" s="109">
        <f>'Actual Draws'!N333</f>
        <v>0</v>
      </c>
      <c r="H340" s="91"/>
      <c r="I340" s="94"/>
    </row>
    <row r="341" spans="1:9" ht="14.25" customHeight="1" thickBot="1" x14ac:dyDescent="0.3">
      <c r="A341" s="77" t="str">
        <f>IF('Scope Of Work - Budget'!B340="x","x","")</f>
        <v/>
      </c>
      <c r="B341" s="13">
        <v>2110</v>
      </c>
      <c r="C341" s="102"/>
      <c r="D341" s="9" t="str">
        <f>IF('Scope Of Work - Budget'!C340&gt;0, 'Projected Draw Schedule '!C334,"")</f>
        <v/>
      </c>
      <c r="E341" s="12">
        <f>'Scope Of Work - Budget'!D340</f>
        <v>0</v>
      </c>
      <c r="F341" s="92">
        <f>E341-'Actual Draws'!L334</f>
        <v>0</v>
      </c>
      <c r="G341" s="109">
        <f>'Actual Draws'!N334</f>
        <v>0</v>
      </c>
      <c r="H341" s="91"/>
      <c r="I341" s="94"/>
    </row>
    <row r="342" spans="1:9" ht="14.25" customHeight="1" thickBot="1" x14ac:dyDescent="0.3">
      <c r="A342" s="77" t="str">
        <f>IF('Scope Of Work - Budget'!B341="x","x","")</f>
        <v/>
      </c>
      <c r="B342" s="13">
        <v>2111</v>
      </c>
      <c r="C342" s="102"/>
      <c r="D342" s="9" t="str">
        <f>IF('Scope Of Work - Budget'!C341&gt;0, 'Projected Draw Schedule '!C335,"")</f>
        <v/>
      </c>
      <c r="E342" s="12">
        <f>'Scope Of Work - Budget'!D341</f>
        <v>0</v>
      </c>
      <c r="F342" s="92">
        <f>E342-'Actual Draws'!L335</f>
        <v>0</v>
      </c>
      <c r="G342" s="109">
        <f>'Actual Draws'!N335</f>
        <v>0</v>
      </c>
      <c r="H342" s="91"/>
      <c r="I342" s="94"/>
    </row>
    <row r="343" spans="1:9" ht="14.25" customHeight="1" thickBot="1" x14ac:dyDescent="0.3">
      <c r="A343" s="77" t="str">
        <f>IF('Scope Of Work - Budget'!B342="x","x","")</f>
        <v/>
      </c>
      <c r="B343" s="13">
        <v>2112</v>
      </c>
      <c r="C343" s="102"/>
      <c r="D343" s="9" t="str">
        <f>IF('Scope Of Work - Budget'!C342&gt;0, 'Projected Draw Schedule '!C336,"")</f>
        <v/>
      </c>
      <c r="E343" s="12">
        <f>'Scope Of Work - Budget'!D342</f>
        <v>0</v>
      </c>
      <c r="F343" s="92">
        <f>E343-'Actual Draws'!L336</f>
        <v>0</v>
      </c>
      <c r="G343" s="109">
        <f>'Actual Draws'!N336</f>
        <v>0</v>
      </c>
      <c r="H343" s="91"/>
      <c r="I343" s="94"/>
    </row>
    <row r="344" spans="1:9" ht="14.25" customHeight="1" thickBot="1" x14ac:dyDescent="0.3">
      <c r="A344" s="77" t="str">
        <f>IF('Scope Of Work - Budget'!B343="x","x","")</f>
        <v/>
      </c>
      <c r="B344" s="13">
        <v>2113</v>
      </c>
      <c r="C344" s="102"/>
      <c r="D344" s="9" t="str">
        <f>IF('Scope Of Work - Budget'!C343&gt;0, 'Projected Draw Schedule '!C337,"")</f>
        <v/>
      </c>
      <c r="E344" s="12">
        <f>'Scope Of Work - Budget'!D343</f>
        <v>0</v>
      </c>
      <c r="F344" s="92">
        <f>E344-'Actual Draws'!L337</f>
        <v>0</v>
      </c>
      <c r="G344" s="109">
        <f>'Actual Draws'!N337</f>
        <v>0</v>
      </c>
      <c r="H344" s="91"/>
      <c r="I344" s="94"/>
    </row>
    <row r="345" spans="1:9" ht="14.25" customHeight="1" thickBot="1" x14ac:dyDescent="0.3">
      <c r="A345" s="77" t="str">
        <f>IF('Scope Of Work - Budget'!B344="x","x","")</f>
        <v/>
      </c>
      <c r="B345" s="13">
        <v>2114</v>
      </c>
      <c r="C345" s="102"/>
      <c r="D345" s="9" t="str">
        <f>IF('Scope Of Work - Budget'!C344&gt;0, 'Projected Draw Schedule '!C338,"")</f>
        <v/>
      </c>
      <c r="E345" s="12">
        <f>'Scope Of Work - Budget'!D344</f>
        <v>0</v>
      </c>
      <c r="F345" s="92">
        <f>E345-'Actual Draws'!L338</f>
        <v>0</v>
      </c>
      <c r="G345" s="109">
        <f>'Actual Draws'!N338</f>
        <v>0</v>
      </c>
      <c r="H345" s="91"/>
      <c r="I345" s="94"/>
    </row>
    <row r="346" spans="1:9" ht="14.25" customHeight="1" thickBot="1" x14ac:dyDescent="0.3">
      <c r="A346" s="77" t="str">
        <f>IF('Scope Of Work - Budget'!B345="x","x","")</f>
        <v/>
      </c>
      <c r="B346" s="13">
        <v>2115</v>
      </c>
      <c r="C346" s="102"/>
      <c r="D346" s="9" t="str">
        <f>IF('Scope Of Work - Budget'!C345&gt;0, 'Projected Draw Schedule '!C339,"")</f>
        <v/>
      </c>
      <c r="E346" s="12">
        <f>'Scope Of Work - Budget'!D345</f>
        <v>0</v>
      </c>
      <c r="F346" s="92">
        <f>E346-'Actual Draws'!L339</f>
        <v>0</v>
      </c>
      <c r="G346" s="109">
        <f>'Actual Draws'!N339</f>
        <v>0</v>
      </c>
      <c r="H346" s="91"/>
      <c r="I346" s="94"/>
    </row>
    <row r="347" spans="1:9" ht="14.25" customHeight="1" thickBot="1" x14ac:dyDescent="0.3">
      <c r="A347" s="77" t="str">
        <f>IF('Scope Of Work - Budget'!B346="x","x","")</f>
        <v/>
      </c>
      <c r="B347" s="13">
        <v>2116</v>
      </c>
      <c r="C347" s="102"/>
      <c r="D347" s="9" t="str">
        <f>IF('Scope Of Work - Budget'!C346&gt;0, 'Projected Draw Schedule '!C340,"")</f>
        <v/>
      </c>
      <c r="E347" s="12">
        <f>'Scope Of Work - Budget'!D346</f>
        <v>0</v>
      </c>
      <c r="F347" s="92">
        <f>E347-'Actual Draws'!L340</f>
        <v>0</v>
      </c>
      <c r="G347" s="109">
        <f>'Actual Draws'!N340</f>
        <v>0</v>
      </c>
      <c r="H347" s="91"/>
      <c r="I347" s="94"/>
    </row>
    <row r="348" spans="1:9" ht="14.25" customHeight="1" thickBot="1" x14ac:dyDescent="0.3">
      <c r="A348" s="77" t="str">
        <f>IF('Scope Of Work - Budget'!B347="x","x","")</f>
        <v/>
      </c>
      <c r="B348" s="13">
        <v>2117</v>
      </c>
      <c r="C348" s="102"/>
      <c r="D348" s="9" t="str">
        <f>IF('Scope Of Work - Budget'!C347&gt;0, 'Projected Draw Schedule '!C341,"")</f>
        <v/>
      </c>
      <c r="E348" s="12">
        <f>'Scope Of Work - Budget'!D347</f>
        <v>0</v>
      </c>
      <c r="F348" s="92">
        <f>E348-'Actual Draws'!L341</f>
        <v>0</v>
      </c>
      <c r="G348" s="109">
        <f>'Actual Draws'!N341</f>
        <v>0</v>
      </c>
      <c r="H348" s="91"/>
      <c r="I348" s="94"/>
    </row>
    <row r="349" spans="1:9" ht="14.25" customHeight="1" thickBot="1" x14ac:dyDescent="0.3">
      <c r="A349" s="77" t="str">
        <f>IF('Scope Of Work - Budget'!B348="x","x","")</f>
        <v/>
      </c>
      <c r="B349" s="13">
        <v>2118</v>
      </c>
      <c r="C349" s="102"/>
      <c r="D349" s="9" t="str">
        <f>IF('Scope Of Work - Budget'!C348&gt;0, 'Projected Draw Schedule '!C342,"")</f>
        <v/>
      </c>
      <c r="E349" s="12">
        <f>'Scope Of Work - Budget'!D348</f>
        <v>0</v>
      </c>
      <c r="F349" s="92">
        <f>E349-'Actual Draws'!L342</f>
        <v>0</v>
      </c>
      <c r="G349" s="109">
        <f>'Actual Draws'!N342</f>
        <v>0</v>
      </c>
      <c r="H349" s="91"/>
      <c r="I349" s="94"/>
    </row>
    <row r="350" spans="1:9" ht="14.25" customHeight="1" thickBot="1" x14ac:dyDescent="0.3">
      <c r="A350" s="77" t="str">
        <f>IF('Scope Of Work - Budget'!B349="x","x","")</f>
        <v/>
      </c>
      <c r="B350" s="13">
        <v>2119</v>
      </c>
      <c r="C350" s="102"/>
      <c r="D350" s="9" t="str">
        <f>IF('Scope Of Work - Budget'!C349&gt;0, 'Projected Draw Schedule '!C343,"")</f>
        <v/>
      </c>
      <c r="E350" s="12">
        <f>'Scope Of Work - Budget'!D349</f>
        <v>0</v>
      </c>
      <c r="F350" s="92">
        <f>E350-'Actual Draws'!L343</f>
        <v>0</v>
      </c>
      <c r="G350" s="109">
        <f>'Actual Draws'!N343</f>
        <v>0</v>
      </c>
      <c r="H350" s="91"/>
      <c r="I350" s="94"/>
    </row>
    <row r="351" spans="1:9" ht="14.25" customHeight="1" thickBot="1" x14ac:dyDescent="0.3">
      <c r="A351" s="77" t="str">
        <f>IF('Scope Of Work - Budget'!B350="x","x","")</f>
        <v/>
      </c>
      <c r="B351" s="13">
        <v>2120</v>
      </c>
      <c r="C351" s="102"/>
      <c r="D351" s="9" t="str">
        <f>IF('Scope Of Work - Budget'!C350&gt;0, 'Projected Draw Schedule '!C344,"")</f>
        <v/>
      </c>
      <c r="E351" s="12">
        <f>'Scope Of Work - Budget'!D350</f>
        <v>0</v>
      </c>
      <c r="F351" s="92">
        <f>E351-'Actual Draws'!L344</f>
        <v>0</v>
      </c>
      <c r="G351" s="109">
        <f>'Actual Draws'!N344</f>
        <v>0</v>
      </c>
      <c r="H351" s="91"/>
      <c r="I351" s="94"/>
    </row>
    <row r="352" spans="1:9" ht="14.25" customHeight="1" thickBot="1" x14ac:dyDescent="0.3">
      <c r="A352" s="77" t="str">
        <f>IF(A331="x","x","")</f>
        <v/>
      </c>
      <c r="B352" s="68"/>
      <c r="C352" s="105"/>
      <c r="D352" s="69" t="s">
        <v>19</v>
      </c>
      <c r="E352" s="67">
        <f>'Scope Of Work - Budget'!D351</f>
        <v>0</v>
      </c>
      <c r="F352" s="112">
        <f>E352-'Actual Draws'!L345</f>
        <v>0</v>
      </c>
      <c r="G352" s="110">
        <f>'Actual Draws'!N346</f>
        <v>0</v>
      </c>
      <c r="H352" s="106">
        <f>SUM(H332:H351)</f>
        <v>0</v>
      </c>
      <c r="I352" s="107"/>
    </row>
    <row r="353" spans="1:9" ht="14.25" customHeight="1" x14ac:dyDescent="0.25">
      <c r="F353" s="34"/>
      <c r="G353" s="34"/>
      <c r="H353" s="34"/>
      <c r="I353" s="104"/>
    </row>
    <row r="354" spans="1:9" ht="14.25" customHeight="1" thickBot="1" x14ac:dyDescent="0.3">
      <c r="A354" s="99" t="s">
        <v>139</v>
      </c>
      <c r="E354" s="24" t="s">
        <v>138</v>
      </c>
      <c r="F354" s="42">
        <f>SUM(F15+F26+F37+F49+F68+F84+F100+F120+F135+F151+F170+F187+F203+F220+F236+F255+F274+F293+F307+F330+F352)</f>
        <v>0</v>
      </c>
      <c r="G354" s="111">
        <f>'Actual Draws'!N347</f>
        <v>0</v>
      </c>
      <c r="H354" s="42">
        <f>SUM(H352,H330,H307,H293,H274,H255,H236,H220,H203,H187,H170,H151,H135,H120,H100,H84,H68,H49,H37,H26,H15)</f>
        <v>0</v>
      </c>
      <c r="I354" s="104"/>
    </row>
    <row r="355" spans="1:9" ht="14.25" customHeight="1" thickBot="1" x14ac:dyDescent="0.3">
      <c r="A355" s="114" t="s">
        <v>139</v>
      </c>
      <c r="B355" s="54"/>
      <c r="C355" s="54"/>
      <c r="D355" s="54"/>
      <c r="E355" s="54"/>
      <c r="F355" s="54"/>
      <c r="G355" s="54"/>
      <c r="H355" s="54"/>
      <c r="I355" s="113"/>
    </row>
  </sheetData>
  <autoFilter ref="A2:I352"/>
  <mergeCells count="1">
    <mergeCell ref="A1:I1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Scope Of Work - Budget</vt:lpstr>
      <vt:lpstr>Recap by Area</vt:lpstr>
      <vt:lpstr>Projected Draw Schedule </vt:lpstr>
      <vt:lpstr>Actual Draws</vt:lpstr>
      <vt:lpstr>Draw Request</vt:lpstr>
      <vt:lpstr>'Projected Draw Schedule '!Print_Area</vt:lpstr>
      <vt:lpstr>'Scope Of Work -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Clark</dc:creator>
  <cp:lastModifiedBy>Terry McIntyre</cp:lastModifiedBy>
  <cp:lastPrinted>2015-06-15T20:11:12Z</cp:lastPrinted>
  <dcterms:created xsi:type="dcterms:W3CDTF">2014-06-18T19:53:12Z</dcterms:created>
  <dcterms:modified xsi:type="dcterms:W3CDTF">2015-06-24T22:49:56Z</dcterms:modified>
</cp:coreProperties>
</file>