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15"/>
  <workbookPr defaultThemeVersion="166925"/>
  <mc:AlternateContent xmlns:mc="http://schemas.openxmlformats.org/markup-compatibility/2006">
    <mc:Choice Requires="x15">
      <x15ac:absPath xmlns:x15ac="http://schemas.microsoft.com/office/spreadsheetml/2010/11/ac" url="https://securedinvestmentcorp2-my.sharepoint.com/personal/lharrison_securedinvestmentcorp_com/Documents/Desktop/Subject To/"/>
    </mc:Choice>
  </mc:AlternateContent>
  <xr:revisionPtr revIDLastSave="0" documentId="8_{3DD19C76-AFC6-432D-A690-0F1CD2077B1A}" xr6:coauthVersionLast="47" xr6:coauthVersionMax="47" xr10:uidLastSave="{00000000-0000-0000-0000-000000000000}"/>
  <bookViews>
    <workbookView xWindow="31995" yWindow="1485" windowWidth="21600" windowHeight="13350" xr2:uid="{BCFB6CB8-2F8D-4561-BC25-348B76FF3FE2}"/>
  </bookViews>
  <sheets>
    <sheet name="LT Buy and Hold" sheetId="1" r:id="rId1"/>
    <sheet name="AMORT for BUY and HOLD" sheetId="2" r:id="rId2"/>
  </sheets>
  <definedNames>
    <definedName name="_xlnm.Print_Area" localSheetId="0">'LT Buy and Hold'!$A$1:$C$73</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 l="1"/>
  <c r="C7" i="2"/>
  <c r="C6" i="2"/>
  <c r="C5" i="2"/>
  <c r="C4" i="2"/>
  <c r="C64" i="1"/>
  <c r="C59" i="1"/>
  <c r="C57" i="1"/>
  <c r="B57" i="1"/>
  <c r="B45" i="1"/>
  <c r="C43" i="1"/>
  <c r="C29" i="1"/>
  <c r="C26" i="1"/>
  <c r="C33" i="1" s="1"/>
  <c r="C40" i="1" s="1"/>
  <c r="C16" i="1"/>
  <c r="B49" i="1" l="1"/>
  <c r="C44" i="1" s="1"/>
  <c r="C61" i="1" s="1"/>
  <c r="C63" i="1" s="1"/>
  <c r="A13" i="2"/>
  <c r="A14" i="2" l="1"/>
  <c r="A15" i="2" l="1"/>
  <c r="A16" i="2" l="1"/>
  <c r="A17" i="2" l="1"/>
  <c r="A18" i="2" l="1"/>
  <c r="A19" i="2" l="1"/>
  <c r="A20" i="2" l="1"/>
  <c r="A21" i="2" l="1"/>
  <c r="A22" i="2" l="1"/>
  <c r="A23" i="2" l="1"/>
  <c r="A24" i="2" l="1"/>
  <c r="A25" i="2" l="1"/>
  <c r="A26" i="2" l="1"/>
  <c r="A27" i="2" l="1"/>
  <c r="A28" i="2" l="1"/>
  <c r="A29" i="2" l="1"/>
  <c r="A30" i="2" l="1"/>
  <c r="A31" i="2" l="1"/>
  <c r="A32" i="2" l="1"/>
  <c r="A33" i="2" l="1"/>
  <c r="A34" i="2" l="1"/>
  <c r="A35" i="2" l="1"/>
  <c r="A36" i="2" l="1"/>
  <c r="A37" i="2" l="1"/>
  <c r="A38" i="2" l="1"/>
  <c r="A39" i="2" l="1"/>
  <c r="A40" i="2" l="1"/>
  <c r="A41" i="2" l="1"/>
  <c r="A42" i="2" l="1"/>
  <c r="A43" i="2" l="1"/>
  <c r="A44" i="2" l="1"/>
  <c r="A45" i="2" l="1"/>
  <c r="A46" i="2" l="1"/>
  <c r="A47" i="2" l="1"/>
  <c r="A48" i="2" l="1"/>
  <c r="A49" i="2" l="1"/>
  <c r="A50" i="2" l="1"/>
  <c r="A51" i="2" l="1"/>
  <c r="A52" i="2" l="1"/>
  <c r="A53" i="2" l="1"/>
  <c r="A54" i="2" l="1"/>
  <c r="A55" i="2" l="1"/>
  <c r="A56" i="2" l="1"/>
  <c r="A57" i="2" l="1"/>
  <c r="A58" i="2" l="1"/>
  <c r="A59" i="2" l="1"/>
  <c r="A60" i="2" l="1"/>
  <c r="A61" i="2" l="1"/>
  <c r="A62" i="2" l="1"/>
  <c r="A63" i="2" l="1"/>
  <c r="A64" i="2" l="1"/>
  <c r="A65" i="2" l="1"/>
  <c r="A66" i="2" l="1"/>
  <c r="A67" i="2" l="1"/>
  <c r="A68" i="2" l="1"/>
  <c r="A69" i="2" l="1"/>
  <c r="A70" i="2" l="1"/>
  <c r="A71" i="2" l="1"/>
  <c r="A72" i="2" l="1"/>
  <c r="A73" i="2" l="1"/>
  <c r="A74" i="2" l="1"/>
  <c r="A75" i="2" l="1"/>
  <c r="A76" i="2" l="1"/>
  <c r="A77" i="2" l="1"/>
  <c r="A78" i="2" l="1"/>
  <c r="A79" i="2" l="1"/>
  <c r="A80" i="2" l="1"/>
  <c r="A81" i="2" l="1"/>
  <c r="A82" i="2" l="1"/>
  <c r="A83" i="2" l="1"/>
  <c r="A84" i="2" l="1"/>
  <c r="A85" i="2" l="1"/>
  <c r="A86" i="2" l="1"/>
  <c r="A87" i="2" l="1"/>
  <c r="A88" i="2" l="1"/>
  <c r="A89" i="2" l="1"/>
  <c r="A90" i="2" l="1"/>
  <c r="A91" i="2" l="1"/>
  <c r="A92" i="2" l="1"/>
  <c r="A93" i="2" l="1"/>
  <c r="A94" i="2" l="1"/>
  <c r="A95" i="2" l="1"/>
  <c r="A96" i="2" l="1"/>
  <c r="A97" i="2" l="1"/>
  <c r="A98" i="2" l="1"/>
  <c r="A99" i="2" l="1"/>
  <c r="A100" i="2" l="1"/>
  <c r="A101" i="2" l="1"/>
  <c r="A102" i="2" l="1"/>
  <c r="A103" i="2" l="1"/>
  <c r="A104" i="2" l="1"/>
  <c r="A105" i="2" l="1"/>
  <c r="A106" i="2" l="1"/>
  <c r="A107" i="2" l="1"/>
  <c r="A108" i="2" l="1"/>
  <c r="A109" i="2" l="1"/>
  <c r="A110" i="2" l="1"/>
  <c r="A111" i="2" l="1"/>
  <c r="A112" i="2" l="1"/>
  <c r="A113" i="2" l="1"/>
  <c r="A114" i="2" l="1"/>
  <c r="A115" i="2" l="1"/>
  <c r="A116" i="2" l="1"/>
  <c r="A117" i="2" l="1"/>
  <c r="A118" i="2" l="1"/>
  <c r="A119" i="2" l="1"/>
  <c r="A120" i="2" l="1"/>
  <c r="A121" i="2" l="1"/>
  <c r="A122" i="2" l="1"/>
  <c r="A123" i="2" l="1"/>
  <c r="A124" i="2" l="1"/>
  <c r="A125" i="2" l="1"/>
  <c r="A126" i="2" l="1"/>
  <c r="A127" i="2" l="1"/>
  <c r="A128" i="2" l="1"/>
  <c r="A129" i="2" l="1"/>
  <c r="A130" i="2" l="1"/>
  <c r="A131" i="2" l="1"/>
  <c r="A132" i="2" l="1"/>
  <c r="A133" i="2" l="1"/>
  <c r="A134" i="2" l="1"/>
  <c r="A135" i="2" l="1"/>
  <c r="A136" i="2" l="1"/>
  <c r="A137" i="2" l="1"/>
  <c r="A138" i="2" l="1"/>
  <c r="A139" i="2" l="1"/>
  <c r="A140" i="2" l="1"/>
  <c r="A141" i="2" l="1"/>
  <c r="A142" i="2" l="1"/>
  <c r="A143" i="2" l="1"/>
  <c r="A144" i="2" l="1"/>
  <c r="A145" i="2" l="1"/>
  <c r="A146" i="2" l="1"/>
  <c r="A147" i="2" l="1"/>
  <c r="A148" i="2" l="1"/>
  <c r="A149" i="2" l="1"/>
  <c r="A150" i="2" l="1"/>
  <c r="A151" i="2" l="1"/>
  <c r="A152" i="2" l="1"/>
  <c r="A153" i="2" l="1"/>
  <c r="A154" i="2" l="1"/>
  <c r="A155" i="2" l="1"/>
  <c r="A156" i="2" l="1"/>
  <c r="A157" i="2" l="1"/>
  <c r="A158" i="2" l="1"/>
  <c r="A159" i="2" l="1"/>
  <c r="A160" i="2" l="1"/>
  <c r="A161" i="2" l="1"/>
  <c r="A162" i="2" l="1"/>
  <c r="A163" i="2" l="1"/>
  <c r="A164" i="2" l="1"/>
  <c r="A165" i="2" l="1"/>
  <c r="A166" i="2" l="1"/>
  <c r="A167" i="2" l="1"/>
  <c r="A168" i="2" l="1"/>
  <c r="A169" i="2" l="1"/>
  <c r="A170" i="2" l="1"/>
  <c r="A171" i="2" l="1"/>
  <c r="A172" i="2" l="1"/>
  <c r="A173" i="2" l="1"/>
  <c r="A174" i="2" l="1"/>
  <c r="A175" i="2" l="1"/>
  <c r="A176" i="2" l="1"/>
  <c r="A177" i="2" l="1"/>
  <c r="A178" i="2" l="1"/>
  <c r="A179" i="2" l="1"/>
  <c r="A180" i="2" l="1"/>
  <c r="A181" i="2" l="1"/>
  <c r="A182" i="2" l="1"/>
  <c r="A183" i="2" l="1"/>
  <c r="A184" i="2" l="1"/>
  <c r="A185" i="2" l="1"/>
  <c r="A186" i="2" l="1"/>
  <c r="A187" i="2" l="1"/>
  <c r="A188" i="2" l="1"/>
  <c r="A189" i="2" l="1"/>
  <c r="A190" i="2" l="1"/>
  <c r="A191" i="2" l="1"/>
  <c r="A192" i="2" l="1"/>
  <c r="A193" i="2" l="1"/>
  <c r="A194" i="2" l="1"/>
  <c r="A195" i="2" l="1"/>
  <c r="A196" i="2" l="1"/>
  <c r="A197" i="2" l="1"/>
  <c r="A198" i="2" l="1"/>
  <c r="A199" i="2" l="1"/>
  <c r="A200" i="2" l="1"/>
  <c r="A201" i="2" l="1"/>
  <c r="A202" i="2" l="1"/>
  <c r="A203" i="2" l="1"/>
  <c r="A204" i="2" l="1"/>
  <c r="A205" i="2" l="1"/>
  <c r="A206" i="2" l="1"/>
  <c r="A207" i="2" l="1"/>
  <c r="A208" i="2" l="1"/>
  <c r="A209" i="2" l="1"/>
  <c r="A210" i="2" l="1"/>
  <c r="A211" i="2" l="1"/>
  <c r="A212" i="2" l="1"/>
  <c r="A213" i="2" l="1"/>
  <c r="A214" i="2" l="1"/>
  <c r="A215" i="2" l="1"/>
  <c r="A216" i="2" l="1"/>
  <c r="A217" i="2" l="1"/>
  <c r="A218" i="2" l="1"/>
  <c r="A219" i="2" l="1"/>
  <c r="A220" i="2" l="1"/>
  <c r="A221" i="2" l="1"/>
  <c r="A222" i="2" l="1"/>
  <c r="A223" i="2" l="1"/>
  <c r="A224" i="2" l="1"/>
  <c r="A225" i="2" l="1"/>
  <c r="A226" i="2" l="1"/>
  <c r="A227" i="2" l="1"/>
  <c r="A228" i="2" l="1"/>
  <c r="A229" i="2" l="1"/>
  <c r="A230" i="2" l="1"/>
  <c r="A231" i="2" l="1"/>
  <c r="A232" i="2" l="1"/>
  <c r="A233" i="2" l="1"/>
  <c r="A234" i="2" l="1"/>
  <c r="A235" i="2" l="1"/>
  <c r="A236" i="2" l="1"/>
  <c r="A237" i="2" l="1"/>
  <c r="A238" i="2" l="1"/>
  <c r="A239" i="2" l="1"/>
  <c r="A240" i="2" l="1"/>
  <c r="A241" i="2" l="1"/>
  <c r="A242" i="2" l="1"/>
  <c r="A243" i="2" l="1"/>
  <c r="A244" i="2" l="1"/>
  <c r="A245" i="2" l="1"/>
  <c r="A246" i="2" l="1"/>
  <c r="A247" i="2" l="1"/>
  <c r="A248" i="2" l="1"/>
  <c r="A249" i="2" l="1"/>
  <c r="A250" i="2" l="1"/>
  <c r="A251" i="2" l="1"/>
  <c r="A252" i="2" l="1"/>
  <c r="A253" i="2" l="1"/>
  <c r="A254" i="2" l="1"/>
  <c r="A255" i="2" l="1"/>
  <c r="A256" i="2" l="1"/>
  <c r="A257" i="2" l="1"/>
  <c r="A258" i="2" l="1"/>
  <c r="A259" i="2" l="1"/>
  <c r="A260" i="2" l="1"/>
  <c r="A261" i="2" l="1"/>
  <c r="A262" i="2" l="1"/>
  <c r="A263" i="2" l="1"/>
  <c r="A264" i="2" l="1"/>
  <c r="A265" i="2" l="1"/>
  <c r="A266" i="2" l="1"/>
  <c r="A267" i="2" l="1"/>
  <c r="A268" i="2" l="1"/>
  <c r="A269" i="2" l="1"/>
  <c r="A270" i="2" l="1"/>
  <c r="A271" i="2" l="1"/>
  <c r="A272" i="2" l="1"/>
  <c r="A273" i="2" l="1"/>
  <c r="A274" i="2" l="1"/>
  <c r="A275" i="2" l="1"/>
  <c r="A276" i="2" l="1"/>
  <c r="A277" i="2" l="1"/>
  <c r="A278" i="2" l="1"/>
  <c r="A279" i="2" l="1"/>
  <c r="A280" i="2" l="1"/>
  <c r="A281" i="2" l="1"/>
  <c r="A282" i="2" l="1"/>
  <c r="A283" i="2" l="1"/>
  <c r="A284" i="2" l="1"/>
  <c r="A285" i="2" l="1"/>
  <c r="A286" i="2" l="1"/>
  <c r="A287" i="2" l="1"/>
  <c r="A288" i="2" l="1"/>
  <c r="A289" i="2" l="1"/>
  <c r="A290" i="2" l="1"/>
  <c r="A291" i="2" l="1"/>
  <c r="A292" i="2" l="1"/>
  <c r="A293" i="2" l="1"/>
  <c r="A294" i="2" l="1"/>
  <c r="A295" i="2" l="1"/>
  <c r="A296" i="2" l="1"/>
  <c r="A297" i="2" l="1"/>
  <c r="A298" i="2" l="1"/>
  <c r="A299" i="2" l="1"/>
  <c r="A300" i="2" l="1"/>
  <c r="A301" i="2" l="1"/>
  <c r="A302" i="2" l="1"/>
  <c r="A303" i="2" l="1"/>
  <c r="A304" i="2" l="1"/>
  <c r="A305" i="2" l="1"/>
  <c r="A306" i="2" l="1"/>
  <c r="A307" i="2" l="1"/>
  <c r="A308" i="2" l="1"/>
  <c r="A309" i="2" l="1"/>
  <c r="A310" i="2" l="1"/>
  <c r="A311" i="2" l="1"/>
  <c r="A312" i="2" l="1"/>
  <c r="A313" i="2" l="1"/>
  <c r="A314" i="2" l="1"/>
  <c r="A315" i="2" l="1"/>
  <c r="A316" i="2" l="1"/>
  <c r="A317" i="2" l="1"/>
  <c r="A318" i="2" l="1"/>
  <c r="A319" i="2" l="1"/>
  <c r="A320" i="2" l="1"/>
  <c r="A321" i="2" l="1"/>
  <c r="A322" i="2" l="1"/>
  <c r="A323" i="2" l="1"/>
  <c r="A324" i="2" l="1"/>
  <c r="A325" i="2" l="1"/>
  <c r="A326" i="2" l="1"/>
  <c r="A327" i="2" l="1"/>
  <c r="A328" i="2" l="1"/>
  <c r="A329" i="2" l="1"/>
  <c r="A330" i="2" l="1"/>
  <c r="A331" i="2" l="1"/>
  <c r="A332" i="2" l="1"/>
  <c r="A333" i="2" l="1"/>
  <c r="A334" i="2" l="1"/>
  <c r="A335" i="2" l="1"/>
  <c r="A336" i="2" l="1"/>
  <c r="A337" i="2" l="1"/>
  <c r="A338" i="2" l="1"/>
  <c r="A339" i="2" l="1"/>
  <c r="A340" i="2" l="1"/>
  <c r="A341" i="2" l="1"/>
  <c r="A342" i="2" l="1"/>
  <c r="A343" i="2" l="1"/>
  <c r="A344" i="2" l="1"/>
  <c r="A345" i="2" l="1"/>
  <c r="A346" i="2" l="1"/>
  <c r="A347" i="2" l="1"/>
  <c r="A348" i="2" l="1"/>
  <c r="A349" i="2" l="1"/>
  <c r="A350" i="2" l="1"/>
  <c r="A351" i="2" l="1"/>
  <c r="A352" i="2" l="1"/>
  <c r="A353" i="2" l="1"/>
  <c r="A354" i="2" l="1"/>
  <c r="A355" i="2" l="1"/>
  <c r="B98" i="2"/>
  <c r="B227" i="2"/>
  <c r="B34" i="2"/>
  <c r="B163" i="2"/>
  <c r="B291" i="2"/>
  <c r="B66" i="2"/>
  <c r="B131" i="2"/>
  <c r="B195" i="2"/>
  <c r="B259" i="2"/>
  <c r="B323" i="2"/>
  <c r="B115" i="2"/>
  <c r="B355" i="2" l="1"/>
  <c r="A356" i="2"/>
  <c r="B99" i="2"/>
  <c r="B228" i="2"/>
  <c r="B35" i="2"/>
  <c r="B164" i="2"/>
  <c r="B292" i="2"/>
  <c r="B67" i="2"/>
  <c r="B132" i="2"/>
  <c r="B196" i="2"/>
  <c r="B260" i="2"/>
  <c r="B324" i="2"/>
  <c r="B116" i="2"/>
  <c r="B180" i="2"/>
  <c r="B244" i="2"/>
  <c r="B83" i="2"/>
  <c r="B212" i="2"/>
  <c r="B308" i="2"/>
  <c r="B19" i="2"/>
  <c r="B51" i="2"/>
  <c r="B148" i="2"/>
  <c r="B276" i="2"/>
  <c r="B340" i="2"/>
  <c r="B356" i="2" l="1"/>
  <c r="A357" i="2"/>
  <c r="B100" i="2"/>
  <c r="B229" i="2"/>
  <c r="B36" i="2"/>
  <c r="B165" i="2"/>
  <c r="B293" i="2"/>
  <c r="B68" i="2"/>
  <c r="B133" i="2"/>
  <c r="B197" i="2"/>
  <c r="B261" i="2"/>
  <c r="B325" i="2"/>
  <c r="B181" i="2"/>
  <c r="B245" i="2"/>
  <c r="B117" i="2"/>
  <c r="B84" i="2"/>
  <c r="B213" i="2"/>
  <c r="B309" i="2"/>
  <c r="B20" i="2"/>
  <c r="B52" i="2"/>
  <c r="B149" i="2"/>
  <c r="B277" i="2"/>
  <c r="B341" i="2"/>
  <c r="A358" i="2" l="1"/>
  <c r="B357" i="2"/>
  <c r="B101" i="2"/>
  <c r="B230" i="2"/>
  <c r="B37" i="2"/>
  <c r="B166" i="2"/>
  <c r="B294" i="2"/>
  <c r="B69" i="2"/>
  <c r="B134" i="2"/>
  <c r="B198" i="2"/>
  <c r="B262" i="2"/>
  <c r="B326" i="2"/>
  <c r="B118" i="2"/>
  <c r="B246" i="2"/>
  <c r="B182" i="2"/>
  <c r="B85" i="2"/>
  <c r="B53" i="2"/>
  <c r="B214" i="2"/>
  <c r="B310" i="2"/>
  <c r="B21" i="2"/>
  <c r="B150" i="2"/>
  <c r="B278" i="2"/>
  <c r="B342" i="2"/>
  <c r="A359" i="2" l="1"/>
  <c r="B358" i="2"/>
  <c r="B102" i="2"/>
  <c r="B231" i="2"/>
  <c r="B38" i="2"/>
  <c r="B167" i="2"/>
  <c r="B295" i="2"/>
  <c r="B70" i="2"/>
  <c r="B135" i="2"/>
  <c r="B199" i="2"/>
  <c r="B263" i="2"/>
  <c r="B327" i="2"/>
  <c r="B119" i="2"/>
  <c r="B247" i="2"/>
  <c r="B183" i="2"/>
  <c r="B86" i="2"/>
  <c r="B215" i="2"/>
  <c r="B311" i="2"/>
  <c r="B22" i="2"/>
  <c r="B54" i="2"/>
  <c r="B151" i="2"/>
  <c r="B279" i="2"/>
  <c r="B343" i="2"/>
  <c r="B359" i="2" l="1"/>
  <c r="A360" i="2"/>
  <c r="B103" i="2"/>
  <c r="B232" i="2"/>
  <c r="B39" i="2"/>
  <c r="B168" i="2"/>
  <c r="B296" i="2"/>
  <c r="B71" i="2"/>
  <c r="B136" i="2"/>
  <c r="B200" i="2"/>
  <c r="B264" i="2"/>
  <c r="B328" i="2"/>
  <c r="B120" i="2"/>
  <c r="B184" i="2"/>
  <c r="B248" i="2"/>
  <c r="B87" i="2"/>
  <c r="B55" i="2"/>
  <c r="B216" i="2"/>
  <c r="B312" i="2"/>
  <c r="B23" i="2"/>
  <c r="B152" i="2"/>
  <c r="B280" i="2"/>
  <c r="B344" i="2"/>
  <c r="A361" i="2" l="1"/>
  <c r="B360" i="2"/>
  <c r="B104" i="2"/>
  <c r="B233" i="2"/>
  <c r="B40" i="2"/>
  <c r="B169" i="2"/>
  <c r="B297" i="2"/>
  <c r="B72" i="2"/>
  <c r="B137" i="2"/>
  <c r="B201" i="2"/>
  <c r="B265" i="2"/>
  <c r="B329" i="2"/>
  <c r="B121" i="2"/>
  <c r="B249" i="2"/>
  <c r="B185" i="2"/>
  <c r="B88" i="2"/>
  <c r="B217" i="2"/>
  <c r="B313" i="2"/>
  <c r="B24" i="2"/>
  <c r="B56" i="2"/>
  <c r="B153" i="2"/>
  <c r="B281" i="2"/>
  <c r="B345" i="2"/>
  <c r="A362" i="2" l="1"/>
  <c r="B361" i="2"/>
  <c r="B105" i="2"/>
  <c r="B234" i="2"/>
  <c r="B41" i="2"/>
  <c r="B170" i="2"/>
  <c r="B298" i="2"/>
  <c r="B73" i="2"/>
  <c r="B138" i="2"/>
  <c r="B202" i="2"/>
  <c r="B266" i="2"/>
  <c r="B330" i="2"/>
  <c r="B57" i="2"/>
  <c r="B186" i="2"/>
  <c r="B122" i="2"/>
  <c r="B89" i="2"/>
  <c r="B250" i="2"/>
  <c r="B218" i="2"/>
  <c r="B314" i="2"/>
  <c r="B25" i="2"/>
  <c r="B154" i="2"/>
  <c r="B282" i="2"/>
  <c r="B346" i="2"/>
  <c r="B362" i="2" l="1"/>
  <c r="A363" i="2"/>
  <c r="B106" i="2"/>
  <c r="B235" i="2"/>
  <c r="B42" i="2"/>
  <c r="B171" i="2"/>
  <c r="B299" i="2"/>
  <c r="B139" i="2"/>
  <c r="B74" i="2"/>
  <c r="B203" i="2"/>
  <c r="B267" i="2"/>
  <c r="B331" i="2"/>
  <c r="B123" i="2"/>
  <c r="B187" i="2"/>
  <c r="B251" i="2"/>
  <c r="B90" i="2"/>
  <c r="B219" i="2"/>
  <c r="B315" i="2"/>
  <c r="B26" i="2"/>
  <c r="B58" i="2"/>
  <c r="B155" i="2"/>
  <c r="B283" i="2"/>
  <c r="B347" i="2"/>
  <c r="B363" i="2" l="1"/>
  <c r="A364" i="2"/>
  <c r="B107" i="2"/>
  <c r="B236" i="2"/>
  <c r="B43" i="2"/>
  <c r="B172" i="2"/>
  <c r="B300" i="2"/>
  <c r="B75" i="2"/>
  <c r="B11" i="2"/>
  <c r="B204" i="2"/>
  <c r="B140" i="2"/>
  <c r="B268" i="2"/>
  <c r="B332" i="2"/>
  <c r="B124" i="2"/>
  <c r="B188" i="2"/>
  <c r="B252" i="2"/>
  <c r="B91" i="2"/>
  <c r="B59" i="2"/>
  <c r="B220" i="2"/>
  <c r="B316" i="2"/>
  <c r="B27" i="2"/>
  <c r="B156" i="2"/>
  <c r="B284" i="2"/>
  <c r="B348" i="2"/>
  <c r="A365" i="2" l="1"/>
  <c r="B364" i="2"/>
  <c r="B108" i="2"/>
  <c r="B237" i="2"/>
  <c r="B44" i="2"/>
  <c r="B173" i="2"/>
  <c r="B301" i="2"/>
  <c r="B76" i="2"/>
  <c r="B269" i="2"/>
  <c r="B205" i="2"/>
  <c r="B12" i="2"/>
  <c r="B141" i="2"/>
  <c r="B333" i="2"/>
  <c r="B125" i="2"/>
  <c r="B189" i="2"/>
  <c r="B253" i="2"/>
  <c r="B92" i="2"/>
  <c r="B221" i="2"/>
  <c r="B317" i="2"/>
  <c r="B28" i="2"/>
  <c r="B60" i="2"/>
  <c r="B157" i="2"/>
  <c r="B285" i="2"/>
  <c r="B349" i="2"/>
  <c r="A366" i="2" l="1"/>
  <c r="B365" i="2"/>
  <c r="B109" i="2"/>
  <c r="B238" i="2"/>
  <c r="B45" i="2"/>
  <c r="B174" i="2"/>
  <c r="B302" i="2"/>
  <c r="B77" i="2"/>
  <c r="B206" i="2"/>
  <c r="B142" i="2"/>
  <c r="B13" i="2"/>
  <c r="B270" i="2"/>
  <c r="B334" i="2"/>
  <c r="B126" i="2"/>
  <c r="B190" i="2"/>
  <c r="B254" i="2"/>
  <c r="B93" i="2"/>
  <c r="B61" i="2"/>
  <c r="B222" i="2"/>
  <c r="B318" i="2"/>
  <c r="B29" i="2"/>
  <c r="B158" i="2"/>
  <c r="B286" i="2"/>
  <c r="B350" i="2"/>
  <c r="A367" i="2" l="1"/>
  <c r="B366" i="2"/>
  <c r="B110" i="2"/>
  <c r="B239" i="2"/>
  <c r="B46" i="2"/>
  <c r="B175" i="2"/>
  <c r="B303" i="2"/>
  <c r="B78" i="2"/>
  <c r="B207" i="2"/>
  <c r="B143" i="2"/>
  <c r="B14" i="2"/>
  <c r="B271" i="2"/>
  <c r="B335" i="2"/>
  <c r="B127" i="2"/>
  <c r="B191" i="2"/>
  <c r="B255" i="2"/>
  <c r="B94" i="2"/>
  <c r="B223" i="2"/>
  <c r="B319" i="2"/>
  <c r="B30" i="2"/>
  <c r="B62" i="2"/>
  <c r="B159" i="2"/>
  <c r="B287" i="2"/>
  <c r="B351" i="2"/>
  <c r="B367" i="2" l="1"/>
  <c r="A368" i="2"/>
  <c r="B111" i="2"/>
  <c r="B240" i="2"/>
  <c r="B47" i="2"/>
  <c r="B176" i="2"/>
  <c r="B304" i="2"/>
  <c r="B79" i="2"/>
  <c r="B15" i="2"/>
  <c r="B208" i="2"/>
  <c r="B144" i="2"/>
  <c r="B272" i="2"/>
  <c r="B336" i="2"/>
  <c r="B128" i="2"/>
  <c r="B192" i="2"/>
  <c r="B256" i="2"/>
  <c r="B95" i="2"/>
  <c r="B63" i="2"/>
  <c r="B224" i="2"/>
  <c r="B320" i="2"/>
  <c r="B31" i="2"/>
  <c r="B160" i="2"/>
  <c r="B288" i="2"/>
  <c r="B352" i="2"/>
  <c r="A369" i="2" l="1"/>
  <c r="B368" i="2"/>
  <c r="B112" i="2"/>
  <c r="B241" i="2"/>
  <c r="B48" i="2"/>
  <c r="B177" i="2"/>
  <c r="B305" i="2"/>
  <c r="B80" i="2"/>
  <c r="B16" i="2"/>
  <c r="B209" i="2"/>
  <c r="B145" i="2"/>
  <c r="B273" i="2"/>
  <c r="B337" i="2"/>
  <c r="B129" i="2"/>
  <c r="B257" i="2"/>
  <c r="B193" i="2"/>
  <c r="B96" i="2"/>
  <c r="B64" i="2"/>
  <c r="B225" i="2"/>
  <c r="B321" i="2"/>
  <c r="B32" i="2"/>
  <c r="B161" i="2"/>
  <c r="B289" i="2"/>
  <c r="B353" i="2"/>
  <c r="A370" i="2" l="1"/>
  <c r="B369" i="2"/>
  <c r="B113" i="2"/>
  <c r="B242" i="2"/>
  <c r="B49" i="2"/>
  <c r="B178" i="2"/>
  <c r="B306" i="2"/>
  <c r="B81" i="2"/>
  <c r="B210" i="2"/>
  <c r="B146" i="2"/>
  <c r="B17" i="2"/>
  <c r="B274" i="2"/>
  <c r="B338" i="2"/>
  <c r="B130" i="2"/>
  <c r="B194" i="2"/>
  <c r="B258" i="2"/>
  <c r="B97" i="2"/>
  <c r="B226" i="2"/>
  <c r="B322" i="2"/>
  <c r="B33" i="2"/>
  <c r="B65" i="2"/>
  <c r="B162" i="2"/>
  <c r="B290" i="2"/>
  <c r="B354" i="2"/>
  <c r="C354" i="2" s="1"/>
  <c r="B370" i="2" l="1"/>
  <c r="C370" i="2" s="1"/>
  <c r="B114" i="2"/>
  <c r="B243" i="2"/>
  <c r="B50" i="2"/>
  <c r="B179" i="2"/>
  <c r="B307" i="2"/>
  <c r="B18" i="2"/>
  <c r="B82" i="2"/>
  <c r="B211" i="2"/>
  <c r="B147" i="2"/>
  <c r="B275" i="2"/>
  <c r="B339" i="2"/>
  <c r="E354" i="2"/>
  <c r="D354" i="2"/>
  <c r="F354" i="2" s="1"/>
  <c r="G354" i="2" s="1"/>
  <c r="C353" i="2" s="1"/>
  <c r="D353" i="2" l="1"/>
  <c r="E353" i="2"/>
  <c r="E370" i="2"/>
  <c r="D370" i="2"/>
  <c r="F370" i="2" s="1"/>
  <c r="G370" i="2" s="1"/>
  <c r="C369" i="2" s="1"/>
  <c r="D369" i="2" l="1"/>
  <c r="E369" i="2"/>
  <c r="F353" i="2"/>
  <c r="G353" i="2" s="1"/>
  <c r="C352" i="2" s="1"/>
  <c r="E352" i="2" l="1"/>
  <c r="D352" i="2"/>
  <c r="F369" i="2"/>
  <c r="G369" i="2" s="1"/>
  <c r="C368" i="2" s="1"/>
  <c r="E368" i="2" l="1"/>
  <c r="D368" i="2"/>
  <c r="F368" i="2" s="1"/>
  <c r="G368" i="2" s="1"/>
  <c r="C367" i="2" s="1"/>
  <c r="F352" i="2"/>
  <c r="G352" i="2" s="1"/>
  <c r="C351" i="2" s="1"/>
  <c r="E367" i="2" l="1"/>
  <c r="D367" i="2"/>
  <c r="F367" i="2" s="1"/>
  <c r="G367" i="2" s="1"/>
  <c r="C366" i="2" s="1"/>
  <c r="E351" i="2"/>
  <c r="D351" i="2"/>
  <c r="F351" i="2" s="1"/>
  <c r="G351" i="2" s="1"/>
  <c r="C350" i="2" s="1"/>
  <c r="E350" i="2" l="1"/>
  <c r="D350" i="2"/>
  <c r="F350" i="2" s="1"/>
  <c r="G350" i="2" s="1"/>
  <c r="C349" i="2" s="1"/>
  <c r="E366" i="2"/>
  <c r="D366" i="2"/>
  <c r="F366" i="2" s="1"/>
  <c r="G366" i="2" s="1"/>
  <c r="C365" i="2" s="1"/>
  <c r="E365" i="2" l="1"/>
  <c r="D365" i="2"/>
  <c r="F365" i="2" s="1"/>
  <c r="G365" i="2" s="1"/>
  <c r="C364" i="2" s="1"/>
  <c r="E349" i="2"/>
  <c r="D349" i="2"/>
  <c r="F349" i="2" s="1"/>
  <c r="G349" i="2" s="1"/>
  <c r="C348" i="2" s="1"/>
  <c r="D348" i="2" l="1"/>
  <c r="E348" i="2"/>
  <c r="D364" i="2"/>
  <c r="E364" i="2"/>
  <c r="F348" i="2" l="1"/>
  <c r="G348" i="2" s="1"/>
  <c r="C347" i="2" s="1"/>
  <c r="E347" i="2" s="1"/>
  <c r="F364" i="2"/>
  <c r="G364" i="2" s="1"/>
  <c r="C363" i="2" s="1"/>
  <c r="D347" i="2" l="1"/>
  <c r="F347" i="2" s="1"/>
  <c r="G347" i="2" s="1"/>
  <c r="C346" i="2" s="1"/>
  <c r="E363" i="2"/>
  <c r="D363" i="2"/>
  <c r="F363" i="2" s="1"/>
  <c r="G363" i="2" s="1"/>
  <c r="C362" i="2" s="1"/>
  <c r="E346" i="2" l="1"/>
  <c r="D346" i="2"/>
  <c r="F346" i="2" s="1"/>
  <c r="G346" i="2" s="1"/>
  <c r="C345" i="2" s="1"/>
  <c r="E362" i="2"/>
  <c r="D362" i="2"/>
  <c r="F362" i="2" s="1"/>
  <c r="G362" i="2" s="1"/>
  <c r="C361" i="2" s="1"/>
  <c r="E345" i="2" l="1"/>
  <c r="D345" i="2"/>
  <c r="F345" i="2" s="1"/>
  <c r="G345" i="2" s="1"/>
  <c r="C344" i="2" s="1"/>
  <c r="D361" i="2"/>
  <c r="E361" i="2"/>
  <c r="E344" i="2" l="1"/>
  <c r="D344" i="2"/>
  <c r="F344" i="2" s="1"/>
  <c r="G344" i="2" s="1"/>
  <c r="C343" i="2" s="1"/>
  <c r="F361" i="2"/>
  <c r="G361" i="2" s="1"/>
  <c r="C360" i="2" s="1"/>
  <c r="E343" i="2" l="1"/>
  <c r="D343" i="2"/>
  <c r="D360" i="2"/>
  <c r="E360" i="2"/>
  <c r="F360" i="2" l="1"/>
  <c r="G360" i="2" s="1"/>
  <c r="C359" i="2" s="1"/>
  <c r="F343" i="2"/>
  <c r="G343" i="2" s="1"/>
  <c r="C342" i="2" s="1"/>
  <c r="E342" i="2" l="1"/>
  <c r="D342" i="2"/>
  <c r="F342" i="2" s="1"/>
  <c r="G342" i="2" s="1"/>
  <c r="C341" i="2" s="1"/>
  <c r="D359" i="2"/>
  <c r="F359" i="2" s="1"/>
  <c r="G359" i="2" s="1"/>
  <c r="C358" i="2" s="1"/>
  <c r="E359" i="2"/>
  <c r="E358" i="2" l="1"/>
  <c r="D358" i="2"/>
  <c r="F358" i="2" s="1"/>
  <c r="G358" i="2"/>
  <c r="C357" i="2" s="1"/>
  <c r="E341" i="2"/>
  <c r="D341" i="2"/>
  <c r="F341" i="2" s="1"/>
  <c r="G341" i="2" s="1"/>
  <c r="C340" i="2" s="1"/>
  <c r="D340" i="2" l="1"/>
  <c r="E340" i="2"/>
  <c r="E357" i="2"/>
  <c r="D357" i="2"/>
  <c r="F357" i="2" s="1"/>
  <c r="G357" i="2"/>
  <c r="C356" i="2" s="1"/>
  <c r="F340" i="2" l="1"/>
  <c r="G340" i="2" s="1"/>
  <c r="C339" i="2" s="1"/>
  <c r="D339" i="2" s="1"/>
  <c r="D356" i="2"/>
  <c r="F356" i="2" s="1"/>
  <c r="G356" i="2" s="1"/>
  <c r="C355" i="2" s="1"/>
  <c r="E356" i="2"/>
  <c r="E339" i="2" l="1"/>
  <c r="F339" i="2" s="1"/>
  <c r="G339" i="2" s="1"/>
  <c r="C338" i="2" s="1"/>
  <c r="E355" i="2"/>
  <c r="D355" i="2"/>
  <c r="E338" i="2" l="1"/>
  <c r="D338" i="2"/>
  <c r="F338" i="2" s="1"/>
  <c r="G338" i="2" s="1"/>
  <c r="C337" i="2" s="1"/>
  <c r="F355" i="2"/>
  <c r="G355" i="2" s="1"/>
  <c r="D337" i="2" l="1"/>
  <c r="E337" i="2"/>
  <c r="F337" i="2" l="1"/>
  <c r="G337" i="2" s="1"/>
  <c r="C336" i="2" s="1"/>
  <c r="E336" i="2" l="1"/>
  <c r="D336" i="2"/>
  <c r="F336" i="2" s="1"/>
  <c r="G336" i="2" s="1"/>
  <c r="C335" i="2" s="1"/>
  <c r="E335" i="2" l="1"/>
  <c r="D335" i="2"/>
  <c r="F335" i="2" s="1"/>
  <c r="G335" i="2" s="1"/>
  <c r="C334" i="2" s="1"/>
  <c r="E334" i="2" l="1"/>
  <c r="D334" i="2"/>
  <c r="F334" i="2" l="1"/>
  <c r="G334" i="2" s="1"/>
  <c r="C333" i="2" s="1"/>
  <c r="E333" i="2" s="1"/>
  <c r="D333" i="2" l="1"/>
  <c r="F333" i="2" s="1"/>
  <c r="G333" i="2" s="1"/>
  <c r="C332" i="2" s="1"/>
  <c r="D332" i="2" s="1"/>
  <c r="E332" i="2" l="1"/>
  <c r="F332" i="2" s="1"/>
  <c r="G332" i="2" s="1"/>
  <c r="C331" i="2" s="1"/>
  <c r="E331" i="2" l="1"/>
  <c r="D331" i="2"/>
  <c r="F331" i="2" l="1"/>
  <c r="G331" i="2" s="1"/>
  <c r="C330" i="2" s="1"/>
  <c r="E330" i="2" s="1"/>
  <c r="D330" i="2"/>
  <c r="F330" i="2" l="1"/>
  <c r="G330" i="2" s="1"/>
  <c r="C329" i="2" s="1"/>
  <c r="D329" i="2" s="1"/>
  <c r="E329" i="2" l="1"/>
  <c r="F329" i="2" s="1"/>
  <c r="G329" i="2" s="1"/>
  <c r="C328" i="2" s="1"/>
  <c r="D328" i="2" l="1"/>
  <c r="E328" i="2"/>
  <c r="F328" i="2" l="1"/>
  <c r="G328" i="2" s="1"/>
  <c r="C327" i="2" s="1"/>
  <c r="D327" i="2" l="1"/>
  <c r="E327" i="2"/>
  <c r="F327" i="2" l="1"/>
  <c r="G327" i="2" s="1"/>
  <c r="C326" i="2" s="1"/>
  <c r="E326" i="2" l="1"/>
  <c r="D326" i="2"/>
  <c r="F326" i="2" s="1"/>
  <c r="G326" i="2" s="1"/>
  <c r="C325" i="2" s="1"/>
  <c r="E325" i="2" l="1"/>
  <c r="D325" i="2"/>
  <c r="F325" i="2" s="1"/>
  <c r="G325" i="2" s="1"/>
  <c r="C324" i="2" s="1"/>
  <c r="D324" i="2" l="1"/>
  <c r="E324" i="2"/>
  <c r="F324" i="2" l="1"/>
  <c r="G324" i="2" s="1"/>
  <c r="C323" i="2" s="1"/>
  <c r="D323" i="2" s="1"/>
  <c r="E323" i="2" l="1"/>
  <c r="F323" i="2" s="1"/>
  <c r="G323" i="2" s="1"/>
  <c r="C322" i="2" s="1"/>
  <c r="E322" i="2" l="1"/>
  <c r="D322" i="2"/>
  <c r="F322" i="2" l="1"/>
  <c r="G322" i="2" s="1"/>
  <c r="C321" i="2" s="1"/>
  <c r="D321" i="2" s="1"/>
  <c r="E321" i="2" l="1"/>
  <c r="F321" i="2" s="1"/>
  <c r="G321" i="2" s="1"/>
  <c r="C320" i="2" s="1"/>
  <c r="D320" i="2" l="1"/>
  <c r="E320" i="2"/>
  <c r="F320" i="2" l="1"/>
  <c r="G320" i="2" s="1"/>
  <c r="C319" i="2" s="1"/>
  <c r="E319" i="2" l="1"/>
  <c r="D319" i="2"/>
  <c r="F319" i="2" l="1"/>
  <c r="G319" i="2" s="1"/>
  <c r="C318" i="2" s="1"/>
  <c r="E318" i="2" l="1"/>
  <c r="D318" i="2"/>
  <c r="F318" i="2" s="1"/>
  <c r="G318" i="2" s="1"/>
  <c r="C317" i="2" s="1"/>
  <c r="E317" i="2" l="1"/>
  <c r="D317" i="2"/>
  <c r="F317" i="2" s="1"/>
  <c r="G317" i="2" s="1"/>
  <c r="C316" i="2" s="1"/>
  <c r="D316" i="2" l="1"/>
  <c r="E316" i="2"/>
  <c r="F316" i="2" l="1"/>
  <c r="G316" i="2" s="1"/>
  <c r="C315" i="2" s="1"/>
  <c r="E315" i="2" l="1"/>
  <c r="D315" i="2"/>
  <c r="F315" i="2" s="1"/>
  <c r="G315" i="2" s="1"/>
  <c r="C314" i="2" s="1"/>
  <c r="E314" i="2" l="1"/>
  <c r="D314" i="2"/>
  <c r="F314" i="2" s="1"/>
  <c r="G314" i="2" s="1"/>
  <c r="C313" i="2" s="1"/>
  <c r="D313" i="2" l="1"/>
  <c r="E313" i="2"/>
  <c r="F313" i="2" l="1"/>
  <c r="G313" i="2" s="1"/>
  <c r="C312" i="2" s="1"/>
  <c r="E312" i="2" l="1"/>
  <c r="D312" i="2"/>
  <c r="F312" i="2" s="1"/>
  <c r="G312" i="2" s="1"/>
  <c r="C311" i="2" s="1"/>
  <c r="E311" i="2" l="1"/>
  <c r="D311" i="2"/>
  <c r="F311" i="2" s="1"/>
  <c r="G311" i="2" s="1"/>
  <c r="C310" i="2" s="1"/>
  <c r="E310" i="2" l="1"/>
  <c r="D310" i="2"/>
  <c r="F310" i="2" s="1"/>
  <c r="G310" i="2" s="1"/>
  <c r="C309" i="2" s="1"/>
  <c r="E309" i="2" l="1"/>
  <c r="D309" i="2"/>
  <c r="F309" i="2" s="1"/>
  <c r="G309" i="2" s="1"/>
  <c r="C308" i="2" s="1"/>
  <c r="D308" i="2" l="1"/>
  <c r="E308" i="2"/>
  <c r="F308" i="2" l="1"/>
  <c r="G308" i="2" s="1"/>
  <c r="C307" i="2" s="1"/>
  <c r="D307" i="2" s="1"/>
  <c r="E307" i="2"/>
  <c r="F307" i="2" l="1"/>
  <c r="G307" i="2" s="1"/>
  <c r="C306" i="2" s="1"/>
  <c r="E306" i="2" l="1"/>
  <c r="D306" i="2"/>
  <c r="F306" i="2" s="1"/>
  <c r="G306" i="2" s="1"/>
  <c r="C305" i="2" s="1"/>
  <c r="D305" i="2" l="1"/>
  <c r="E305" i="2"/>
  <c r="F305" i="2" l="1"/>
  <c r="G305" i="2" s="1"/>
  <c r="C304" i="2" s="1"/>
  <c r="E304" i="2" s="1"/>
  <c r="D304" i="2"/>
  <c r="F304" i="2" l="1"/>
  <c r="G304" i="2" s="1"/>
  <c r="C303" i="2" s="1"/>
  <c r="E303" i="2" s="1"/>
  <c r="D303" i="2" l="1"/>
  <c r="F303" i="2"/>
  <c r="G303" i="2" s="1"/>
  <c r="C302" i="2" s="1"/>
  <c r="E302" i="2" s="1"/>
  <c r="D302" i="2" l="1"/>
  <c r="F302" i="2"/>
  <c r="G302" i="2" s="1"/>
  <c r="C301" i="2" s="1"/>
  <c r="E301" i="2" s="1"/>
  <c r="D301" i="2" l="1"/>
  <c r="F301" i="2" s="1"/>
  <c r="G301" i="2" s="1"/>
  <c r="C300" i="2" s="1"/>
  <c r="D300" i="2" l="1"/>
  <c r="E300" i="2"/>
  <c r="F300" i="2" s="1"/>
  <c r="G300" i="2" s="1"/>
  <c r="C299" i="2" s="1"/>
  <c r="E299" i="2" s="1"/>
  <c r="D299" i="2" l="1"/>
  <c r="F299" i="2" s="1"/>
  <c r="G299" i="2" s="1"/>
  <c r="C298" i="2" s="1"/>
  <c r="E298" i="2" s="1"/>
  <c r="D298" i="2" l="1"/>
  <c r="F298" i="2" s="1"/>
  <c r="G298" i="2" s="1"/>
  <c r="C297" i="2" s="1"/>
  <c r="D297" i="2" s="1"/>
  <c r="E297" i="2" l="1"/>
  <c r="F297" i="2" s="1"/>
  <c r="G297" i="2" s="1"/>
  <c r="C296" i="2" s="1"/>
  <c r="D296" i="2" l="1"/>
  <c r="E296" i="2"/>
  <c r="F296" i="2" l="1"/>
  <c r="G296" i="2" s="1"/>
  <c r="C295" i="2" s="1"/>
  <c r="D295" i="2" l="1"/>
  <c r="E295" i="2"/>
  <c r="F295" i="2" l="1"/>
  <c r="G295" i="2" s="1"/>
  <c r="C294" i="2" s="1"/>
  <c r="E294" i="2" l="1"/>
  <c r="D294" i="2"/>
  <c r="F294" i="2" l="1"/>
  <c r="G294" i="2" s="1"/>
  <c r="C293" i="2" s="1"/>
  <c r="E293" i="2" l="1"/>
  <c r="D293" i="2"/>
  <c r="F293" i="2" s="1"/>
  <c r="G293" i="2" s="1"/>
  <c r="C292" i="2" s="1"/>
  <c r="D292" i="2" l="1"/>
  <c r="E292" i="2"/>
  <c r="F292" i="2" l="1"/>
  <c r="G292" i="2" s="1"/>
  <c r="C291" i="2" s="1"/>
  <c r="E291" i="2" s="1"/>
  <c r="D291" i="2" l="1"/>
  <c r="F291" i="2" s="1"/>
  <c r="G291" i="2" s="1"/>
  <c r="C290" i="2" s="1"/>
  <c r="E290" i="2" s="1"/>
  <c r="D290" i="2" l="1"/>
  <c r="F290" i="2" s="1"/>
  <c r="G290" i="2" s="1"/>
  <c r="C289" i="2" s="1"/>
  <c r="D289" i="2" s="1"/>
  <c r="E289" i="2" l="1"/>
  <c r="F289" i="2"/>
  <c r="G289" i="2" s="1"/>
  <c r="C288" i="2" s="1"/>
  <c r="D288" i="2" l="1"/>
  <c r="E288" i="2"/>
  <c r="F288" i="2" l="1"/>
  <c r="G288" i="2" s="1"/>
  <c r="C287" i="2" s="1"/>
  <c r="E287" i="2" s="1"/>
  <c r="D287" i="2" l="1"/>
  <c r="F287" i="2" s="1"/>
  <c r="G287" i="2" s="1"/>
  <c r="C286" i="2" s="1"/>
  <c r="E286" i="2" s="1"/>
  <c r="D286" i="2" l="1"/>
  <c r="F286" i="2" s="1"/>
  <c r="G286" i="2" s="1"/>
  <c r="C285" i="2" s="1"/>
  <c r="E285" i="2" s="1"/>
  <c r="D285" i="2" l="1"/>
  <c r="F285" i="2" s="1"/>
  <c r="G285" i="2" s="1"/>
  <c r="C284" i="2" s="1"/>
  <c r="E284" i="2" l="1"/>
  <c r="D284" i="2"/>
  <c r="F284" i="2" s="1"/>
  <c r="G284" i="2" s="1"/>
  <c r="C283" i="2" s="1"/>
  <c r="E283" i="2" s="1"/>
  <c r="D283" i="2" l="1"/>
  <c r="F283" i="2" s="1"/>
  <c r="G283" i="2" s="1"/>
  <c r="C282" i="2" s="1"/>
  <c r="E282" i="2" s="1"/>
  <c r="D282" i="2" l="1"/>
  <c r="F282" i="2" s="1"/>
  <c r="G282" i="2" s="1"/>
  <c r="C281" i="2" s="1"/>
  <c r="D281" i="2" s="1"/>
  <c r="E281" i="2" l="1"/>
  <c r="F281" i="2" s="1"/>
  <c r="G281" i="2" s="1"/>
  <c r="C280" i="2" s="1"/>
  <c r="E280" i="2" l="1"/>
  <c r="D280" i="2"/>
  <c r="F280" i="2" l="1"/>
  <c r="G280" i="2" s="1"/>
  <c r="C279" i="2" s="1"/>
  <c r="D279" i="2" s="1"/>
  <c r="E279" i="2" l="1"/>
  <c r="F279" i="2" s="1"/>
  <c r="G279" i="2" s="1"/>
  <c r="C278" i="2" s="1"/>
  <c r="E278" i="2" s="1"/>
  <c r="D278" i="2" l="1"/>
  <c r="F278" i="2" s="1"/>
  <c r="G278" i="2" s="1"/>
  <c r="C277" i="2" s="1"/>
  <c r="E277" i="2" s="1"/>
  <c r="D277" i="2" l="1"/>
  <c r="F277" i="2" s="1"/>
  <c r="G277" i="2" s="1"/>
  <c r="C276" i="2" s="1"/>
  <c r="D276" i="2" s="1"/>
  <c r="E276" i="2" l="1"/>
  <c r="F276" i="2" s="1"/>
  <c r="G276" i="2" s="1"/>
  <c r="C275" i="2" s="1"/>
  <c r="D275" i="2" s="1"/>
  <c r="E275" i="2" l="1"/>
  <c r="F275" i="2"/>
  <c r="G275" i="2" s="1"/>
  <c r="C274" i="2" s="1"/>
  <c r="E274" i="2" l="1"/>
  <c r="D274" i="2"/>
  <c r="F274" i="2" l="1"/>
  <c r="G274" i="2" s="1"/>
  <c r="C273" i="2" s="1"/>
  <c r="E273" i="2" s="1"/>
  <c r="D273" i="2" l="1"/>
  <c r="F273" i="2" s="1"/>
  <c r="G273" i="2" s="1"/>
  <c r="C272" i="2" s="1"/>
  <c r="E272" i="2" l="1"/>
  <c r="D272" i="2"/>
  <c r="F272" i="2" s="1"/>
  <c r="G272" i="2" s="1"/>
  <c r="C271" i="2" s="1"/>
  <c r="E271" i="2" s="1"/>
  <c r="D271" i="2" l="1"/>
  <c r="F271" i="2" s="1"/>
  <c r="G271" i="2" s="1"/>
  <c r="C270" i="2" s="1"/>
  <c r="D270" i="2" l="1"/>
  <c r="E270" i="2"/>
  <c r="F270" i="2" s="1"/>
  <c r="G270" i="2" s="1"/>
  <c r="C269" i="2" s="1"/>
  <c r="D269" i="2" l="1"/>
  <c r="E269" i="2"/>
  <c r="F269" i="2" l="1"/>
  <c r="G269" i="2" s="1"/>
  <c r="C268" i="2" s="1"/>
  <c r="D268" i="2" s="1"/>
  <c r="E268" i="2" l="1"/>
  <c r="F268" i="2" s="1"/>
  <c r="G268" i="2" s="1"/>
  <c r="C267" i="2" s="1"/>
  <c r="E267" i="2" l="1"/>
  <c r="D267" i="2"/>
  <c r="F267" i="2" l="1"/>
  <c r="G267" i="2" s="1"/>
  <c r="C266" i="2" s="1"/>
  <c r="D266" i="2" s="1"/>
  <c r="E266" i="2" l="1"/>
  <c r="F266" i="2" s="1"/>
  <c r="G266" i="2" s="1"/>
  <c r="C265" i="2" s="1"/>
  <c r="E265" i="2" l="1"/>
  <c r="D265" i="2"/>
  <c r="F265" i="2" s="1"/>
  <c r="G265" i="2" s="1"/>
  <c r="C264" i="2" s="1"/>
  <c r="E264" i="2" s="1"/>
  <c r="D264" i="2" l="1"/>
  <c r="F264" i="2" s="1"/>
  <c r="G264" i="2" s="1"/>
  <c r="C263" i="2" s="1"/>
  <c r="E263" i="2" s="1"/>
  <c r="D263" i="2" l="1"/>
  <c r="F263" i="2" s="1"/>
  <c r="G263" i="2" s="1"/>
  <c r="C262" i="2" s="1"/>
  <c r="D262" i="2" s="1"/>
  <c r="E262" i="2" l="1"/>
  <c r="F262" i="2" s="1"/>
  <c r="G262" i="2" s="1"/>
  <c r="C261" i="2" s="1"/>
  <c r="E261" i="2" l="1"/>
  <c r="D261" i="2"/>
  <c r="F261" i="2" l="1"/>
  <c r="G261" i="2" s="1"/>
  <c r="C260" i="2" s="1"/>
  <c r="D260" i="2" s="1"/>
  <c r="E260" i="2" l="1"/>
  <c r="F260" i="2"/>
  <c r="G260" i="2" s="1"/>
  <c r="C259" i="2" s="1"/>
  <c r="E259" i="2" s="1"/>
  <c r="D259" i="2" l="1"/>
  <c r="F259" i="2" s="1"/>
  <c r="G259" i="2" s="1"/>
  <c r="C258" i="2" s="1"/>
  <c r="D258" i="2" l="1"/>
  <c r="E258" i="2"/>
  <c r="F258" i="2" l="1"/>
  <c r="G258" i="2" s="1"/>
  <c r="C257" i="2" s="1"/>
  <c r="D257" i="2" s="1"/>
  <c r="E257" i="2" l="1"/>
  <c r="F257" i="2" s="1"/>
  <c r="G257" i="2" s="1"/>
  <c r="C256" i="2" s="1"/>
  <c r="E256" i="2" s="1"/>
  <c r="D256" i="2" l="1"/>
  <c r="F256" i="2" s="1"/>
  <c r="G256" i="2" s="1"/>
  <c r="C255" i="2" s="1"/>
  <c r="E255" i="2" s="1"/>
  <c r="D255" i="2" l="1"/>
  <c r="F255" i="2" s="1"/>
  <c r="G255" i="2" s="1"/>
  <c r="C254" i="2" s="1"/>
  <c r="D254" i="2" s="1"/>
  <c r="E254" i="2" l="1"/>
  <c r="F254" i="2" s="1"/>
  <c r="G254" i="2" s="1"/>
  <c r="C253" i="2" s="1"/>
  <c r="E253" i="2" l="1"/>
  <c r="D253" i="2"/>
  <c r="F253" i="2" l="1"/>
  <c r="G253" i="2" s="1"/>
  <c r="C252" i="2" s="1"/>
  <c r="D252" i="2" l="1"/>
  <c r="E252" i="2"/>
  <c r="F252" i="2" l="1"/>
  <c r="G252" i="2" s="1"/>
  <c r="C251" i="2" s="1"/>
  <c r="E251" i="2" s="1"/>
  <c r="D251" i="2" l="1"/>
  <c r="F251" i="2" s="1"/>
  <c r="G251" i="2" s="1"/>
  <c r="C250" i="2" s="1"/>
  <c r="D250" i="2" s="1"/>
  <c r="E250" i="2" l="1"/>
  <c r="F250" i="2" s="1"/>
  <c r="G250" i="2" s="1"/>
  <c r="C249" i="2" s="1"/>
  <c r="E249" i="2" l="1"/>
  <c r="D249" i="2"/>
  <c r="F249" i="2" l="1"/>
  <c r="G249" i="2" s="1"/>
  <c r="C248" i="2" s="1"/>
  <c r="E248" i="2" s="1"/>
  <c r="D248" i="2" l="1"/>
  <c r="F248" i="2" s="1"/>
  <c r="G248" i="2" s="1"/>
  <c r="C247" i="2" s="1"/>
  <c r="E247" i="2" s="1"/>
  <c r="D247" i="2" l="1"/>
  <c r="F247" i="2" s="1"/>
  <c r="G247" i="2" s="1"/>
  <c r="C246" i="2" s="1"/>
  <c r="D246" i="2" s="1"/>
  <c r="E246" i="2" l="1"/>
  <c r="F246" i="2" s="1"/>
  <c r="G246" i="2" s="1"/>
  <c r="C245" i="2" s="1"/>
  <c r="E245" i="2" l="1"/>
  <c r="D245" i="2"/>
  <c r="F245" i="2" l="1"/>
  <c r="G245" i="2" s="1"/>
  <c r="C244" i="2" s="1"/>
  <c r="D244" i="2" s="1"/>
  <c r="E244" i="2" l="1"/>
  <c r="F244" i="2" s="1"/>
  <c r="G244" i="2" s="1"/>
  <c r="C243" i="2" s="1"/>
  <c r="E243" i="2" l="1"/>
  <c r="D243" i="2"/>
  <c r="F243" i="2" s="1"/>
  <c r="G243" i="2" s="1"/>
  <c r="C242" i="2" s="1"/>
  <c r="D242" i="2" l="1"/>
  <c r="E242" i="2"/>
  <c r="F242" i="2" l="1"/>
  <c r="G242" i="2" s="1"/>
  <c r="C241" i="2" s="1"/>
  <c r="D241" i="2" s="1"/>
  <c r="E241" i="2" l="1"/>
  <c r="F241" i="2" s="1"/>
  <c r="G241" i="2" s="1"/>
  <c r="C240" i="2" s="1"/>
  <c r="D240" i="2" l="1"/>
  <c r="E240" i="2"/>
  <c r="F240" i="2" l="1"/>
  <c r="G240" i="2" s="1"/>
  <c r="C239" i="2" s="1"/>
  <c r="E239" i="2" l="1"/>
  <c r="D239" i="2"/>
  <c r="F239" i="2" s="1"/>
  <c r="G239" i="2" s="1"/>
  <c r="C238" i="2" s="1"/>
  <c r="D238" i="2" l="1"/>
  <c r="E238" i="2"/>
  <c r="F238" i="2" l="1"/>
  <c r="G238" i="2" s="1"/>
  <c r="C237" i="2" s="1"/>
  <c r="E237" i="2" s="1"/>
  <c r="D237" i="2" l="1"/>
  <c r="F237" i="2" s="1"/>
  <c r="G237" i="2" s="1"/>
  <c r="C236" i="2" s="1"/>
  <c r="E236" i="2" s="1"/>
  <c r="D236" i="2" l="1"/>
  <c r="F236" i="2"/>
  <c r="G236" i="2" s="1"/>
  <c r="C235" i="2" s="1"/>
  <c r="E235" i="2" s="1"/>
  <c r="D235" i="2" l="1"/>
  <c r="F235" i="2"/>
  <c r="G235" i="2" s="1"/>
  <c r="C234" i="2" s="1"/>
  <c r="E234" i="2" l="1"/>
  <c r="D234" i="2"/>
  <c r="F234" i="2" s="1"/>
  <c r="G234" i="2" s="1"/>
  <c r="C233" i="2" s="1"/>
  <c r="D233" i="2" l="1"/>
  <c r="E233" i="2"/>
  <c r="F233" i="2" l="1"/>
  <c r="G233" i="2" s="1"/>
  <c r="C232" i="2" s="1"/>
  <c r="D232" i="2" s="1"/>
  <c r="E232" i="2" l="1"/>
  <c r="F232" i="2"/>
  <c r="G232" i="2" s="1"/>
  <c r="C231" i="2" s="1"/>
  <c r="E231" i="2" l="1"/>
  <c r="D231" i="2"/>
  <c r="F231" i="2" s="1"/>
  <c r="G231" i="2" s="1"/>
  <c r="C230" i="2" s="1"/>
  <c r="D230" i="2" l="1"/>
  <c r="E230" i="2"/>
  <c r="F230" i="2" l="1"/>
  <c r="G230" i="2" s="1"/>
  <c r="C229" i="2" s="1"/>
  <c r="D229" i="2" l="1"/>
  <c r="E229" i="2"/>
  <c r="F229" i="2" l="1"/>
  <c r="G229" i="2" s="1"/>
  <c r="C228" i="2" s="1"/>
  <c r="E228" i="2" l="1"/>
  <c r="D228" i="2"/>
  <c r="F228" i="2" s="1"/>
  <c r="G228" i="2" s="1"/>
  <c r="C227" i="2" s="1"/>
  <c r="E227" i="2" l="1"/>
  <c r="D227" i="2"/>
  <c r="F227" i="2" s="1"/>
  <c r="G227" i="2" s="1"/>
  <c r="C226" i="2" s="1"/>
  <c r="E226" i="2" l="1"/>
  <c r="D226" i="2"/>
  <c r="F226" i="2" l="1"/>
  <c r="G226" i="2" s="1"/>
  <c r="C225" i="2" s="1"/>
  <c r="D225" i="2" s="1"/>
  <c r="E225" i="2" l="1"/>
  <c r="F225" i="2"/>
  <c r="G225" i="2" s="1"/>
  <c r="C224" i="2" s="1"/>
  <c r="E224" i="2" l="1"/>
  <c r="D224" i="2"/>
  <c r="F224" i="2" l="1"/>
  <c r="G224" i="2" s="1"/>
  <c r="C223" i="2" s="1"/>
  <c r="E223" i="2" l="1"/>
  <c r="D223" i="2"/>
  <c r="F223" i="2" s="1"/>
  <c r="G223" i="2" s="1"/>
  <c r="C222" i="2" s="1"/>
  <c r="D222" i="2" l="1"/>
  <c r="E222" i="2"/>
  <c r="F222" i="2" l="1"/>
  <c r="G222" i="2" s="1"/>
  <c r="C221" i="2" s="1"/>
  <c r="E221" i="2" l="1"/>
  <c r="D221" i="2"/>
  <c r="F221" i="2" s="1"/>
  <c r="G221" i="2" s="1"/>
  <c r="C220" i="2" s="1"/>
  <c r="D220" i="2" l="1"/>
  <c r="E220" i="2"/>
  <c r="F220" i="2" l="1"/>
  <c r="G220" i="2" s="1"/>
  <c r="C219" i="2" s="1"/>
  <c r="D219" i="2" s="1"/>
  <c r="E219" i="2" l="1"/>
  <c r="F219" i="2"/>
  <c r="G219" i="2" s="1"/>
  <c r="C218" i="2" s="1"/>
  <c r="E218" i="2" l="1"/>
  <c r="D218" i="2"/>
  <c r="F218" i="2" s="1"/>
  <c r="G218" i="2" s="1"/>
  <c r="C217" i="2" s="1"/>
  <c r="D217" i="2" l="1"/>
  <c r="E217" i="2"/>
  <c r="F217" i="2" l="1"/>
  <c r="G217" i="2" s="1"/>
  <c r="C216" i="2" s="1"/>
  <c r="D216" i="2" s="1"/>
  <c r="E216" i="2" l="1"/>
  <c r="F216" i="2" s="1"/>
  <c r="G216" i="2" s="1"/>
  <c r="C215" i="2" s="1"/>
  <c r="E215" i="2" l="1"/>
  <c r="D215" i="2"/>
  <c r="F215" i="2" s="1"/>
  <c r="G215" i="2" s="1"/>
  <c r="C214" i="2" s="1"/>
  <c r="D214" i="2" l="1"/>
  <c r="E214" i="2"/>
  <c r="F214" i="2" l="1"/>
  <c r="G214" i="2" s="1"/>
  <c r="C213" i="2" s="1"/>
  <c r="D213" i="2" l="1"/>
  <c r="E213" i="2"/>
  <c r="F213" i="2" l="1"/>
  <c r="G213" i="2" s="1"/>
  <c r="C212" i="2" s="1"/>
  <c r="E212" i="2" l="1"/>
  <c r="D212" i="2"/>
  <c r="F212" i="2" l="1"/>
  <c r="G212" i="2" s="1"/>
  <c r="C211" i="2" s="1"/>
  <c r="E211" i="2" l="1"/>
  <c r="D211" i="2"/>
  <c r="F211" i="2" s="1"/>
  <c r="G211" i="2" s="1"/>
  <c r="C210" i="2" s="1"/>
  <c r="E210" i="2" l="1"/>
  <c r="D210" i="2"/>
  <c r="F210" i="2" l="1"/>
  <c r="G210" i="2" s="1"/>
  <c r="C209" i="2" s="1"/>
  <c r="D209" i="2" s="1"/>
  <c r="E209" i="2"/>
  <c r="F209" i="2" l="1"/>
  <c r="G209" i="2" s="1"/>
  <c r="C208" i="2" s="1"/>
  <c r="E208" i="2" s="1"/>
  <c r="D208" i="2" l="1"/>
  <c r="F208" i="2" s="1"/>
  <c r="G208" i="2" s="1"/>
  <c r="C207" i="2" s="1"/>
  <c r="E207" i="2" l="1"/>
  <c r="D207" i="2"/>
  <c r="F207" i="2" s="1"/>
  <c r="G207" i="2" s="1"/>
  <c r="C206" i="2" s="1"/>
  <c r="D206" i="2" l="1"/>
  <c r="E206" i="2"/>
  <c r="F206" i="2" l="1"/>
  <c r="G206" i="2" s="1"/>
  <c r="C205" i="2" s="1"/>
  <c r="E205" i="2" l="1"/>
  <c r="D205" i="2"/>
  <c r="F205" i="2" s="1"/>
  <c r="G205" i="2" s="1"/>
  <c r="C204" i="2" s="1"/>
  <c r="E204" i="2" l="1"/>
  <c r="D204" i="2"/>
  <c r="F204" i="2" s="1"/>
  <c r="G204" i="2" s="1"/>
  <c r="C203" i="2" s="1"/>
  <c r="D203" i="2" l="1"/>
  <c r="E203" i="2"/>
  <c r="F203" i="2" l="1"/>
  <c r="G203" i="2" s="1"/>
  <c r="C202" i="2" s="1"/>
  <c r="E202" i="2" l="1"/>
  <c r="D202" i="2"/>
  <c r="F202" i="2" s="1"/>
  <c r="G202" i="2" s="1"/>
  <c r="C201" i="2" s="1"/>
  <c r="D201" i="2" l="1"/>
  <c r="E201" i="2"/>
  <c r="F201" i="2" l="1"/>
  <c r="G201" i="2" s="1"/>
  <c r="C200" i="2" s="1"/>
  <c r="D200" i="2" s="1"/>
  <c r="E200" i="2" l="1"/>
  <c r="F200" i="2"/>
  <c r="G200" i="2" s="1"/>
  <c r="C199" i="2" s="1"/>
  <c r="D199" i="2" s="1"/>
  <c r="E199" i="2" l="1"/>
  <c r="F199" i="2"/>
  <c r="G199" i="2" s="1"/>
  <c r="C198" i="2" s="1"/>
  <c r="E198" i="2" l="1"/>
  <c r="D198" i="2"/>
  <c r="F198" i="2" s="1"/>
  <c r="G198" i="2" s="1"/>
  <c r="C197" i="2" s="1"/>
  <c r="E197" i="2" l="1"/>
  <c r="D197" i="2"/>
  <c r="F197" i="2" s="1"/>
  <c r="G197" i="2" s="1"/>
  <c r="C196" i="2" s="1"/>
  <c r="E196" i="2" l="1"/>
  <c r="D196" i="2"/>
  <c r="F196" i="2" l="1"/>
  <c r="G196" i="2" s="1"/>
  <c r="C195" i="2" s="1"/>
  <c r="E195" i="2" s="1"/>
  <c r="D195" i="2" l="1"/>
  <c r="F195" i="2" s="1"/>
  <c r="G195" i="2" s="1"/>
  <c r="C194" i="2" s="1"/>
  <c r="E194" i="2" s="1"/>
  <c r="D194" i="2" l="1"/>
  <c r="F194" i="2" s="1"/>
  <c r="G194" i="2" s="1"/>
  <c r="C193" i="2" s="1"/>
  <c r="E193" i="2" l="1"/>
  <c r="D193" i="2"/>
  <c r="F193" i="2" s="1"/>
  <c r="G193" i="2" s="1"/>
  <c r="C192" i="2" s="1"/>
  <c r="E192" i="2" l="1"/>
  <c r="D192" i="2"/>
  <c r="F192" i="2" s="1"/>
  <c r="G192" i="2" s="1"/>
  <c r="C191" i="2" s="1"/>
  <c r="D191" i="2" l="1"/>
  <c r="E191" i="2"/>
  <c r="F191" i="2" l="1"/>
  <c r="G191" i="2" s="1"/>
  <c r="C190" i="2" s="1"/>
  <c r="E190" i="2" l="1"/>
  <c r="D190" i="2"/>
  <c r="F190" i="2" s="1"/>
  <c r="G190" i="2" s="1"/>
  <c r="C189" i="2" s="1"/>
  <c r="D189" i="2" l="1"/>
  <c r="E189" i="2"/>
  <c r="F189" i="2" l="1"/>
  <c r="G189" i="2" s="1"/>
  <c r="C188" i="2" s="1"/>
  <c r="E188" i="2" l="1"/>
  <c r="D188" i="2"/>
  <c r="F188" i="2" s="1"/>
  <c r="G188" i="2" s="1"/>
  <c r="C187" i="2" s="1"/>
  <c r="D187" i="2" l="1"/>
  <c r="E187" i="2"/>
  <c r="F187" i="2" l="1"/>
  <c r="G187" i="2" s="1"/>
  <c r="C186" i="2" s="1"/>
  <c r="D186" i="2" l="1"/>
  <c r="E186" i="2"/>
  <c r="F186" i="2" l="1"/>
  <c r="G186" i="2" s="1"/>
  <c r="C185" i="2" s="1"/>
  <c r="E185" i="2" s="1"/>
  <c r="D185" i="2" l="1"/>
  <c r="F185" i="2"/>
  <c r="G185" i="2" s="1"/>
  <c r="C184" i="2" s="1"/>
  <c r="E184" i="2" s="1"/>
  <c r="D184" i="2" l="1"/>
  <c r="F184" i="2" s="1"/>
  <c r="G184" i="2" s="1"/>
  <c r="C183" i="2" s="1"/>
  <c r="D183" i="2" s="1"/>
  <c r="E183" i="2" l="1"/>
  <c r="F183" i="2"/>
  <c r="G183" i="2" s="1"/>
  <c r="C182" i="2" s="1"/>
  <c r="E182" i="2" l="1"/>
  <c r="D182" i="2"/>
  <c r="F182" i="2" l="1"/>
  <c r="G182" i="2" s="1"/>
  <c r="C181" i="2" s="1"/>
  <c r="D181" i="2" l="1"/>
  <c r="E181" i="2"/>
  <c r="F181" i="2" l="1"/>
  <c r="G181" i="2" s="1"/>
  <c r="C180" i="2" s="1"/>
  <c r="E180" i="2" l="1"/>
  <c r="D180" i="2"/>
  <c r="F180" i="2" s="1"/>
  <c r="G180" i="2" s="1"/>
  <c r="C179" i="2" s="1"/>
  <c r="D179" i="2" l="1"/>
  <c r="E179" i="2"/>
  <c r="F179" i="2" l="1"/>
  <c r="G179" i="2" s="1"/>
  <c r="C178" i="2" s="1"/>
  <c r="E178" i="2" s="1"/>
  <c r="D178" i="2" l="1"/>
  <c r="F178" i="2" s="1"/>
  <c r="G178" i="2" s="1"/>
  <c r="C177" i="2" s="1"/>
  <c r="D177" i="2" l="1"/>
  <c r="E177" i="2"/>
  <c r="F177" i="2" l="1"/>
  <c r="G177" i="2" s="1"/>
  <c r="C176" i="2" s="1"/>
  <c r="E176" i="2" l="1"/>
  <c r="D176" i="2"/>
  <c r="F176" i="2" s="1"/>
  <c r="G176" i="2" s="1"/>
  <c r="C175" i="2" s="1"/>
  <c r="D175" i="2" l="1"/>
  <c r="E175" i="2"/>
  <c r="F175" i="2" l="1"/>
  <c r="G175" i="2" s="1"/>
  <c r="C174" i="2" s="1"/>
  <c r="D174" i="2" l="1"/>
  <c r="E174" i="2"/>
  <c r="F174" i="2" l="1"/>
  <c r="G174" i="2" s="1"/>
  <c r="C173" i="2" s="1"/>
  <c r="E173" i="2" l="1"/>
  <c r="D173" i="2"/>
  <c r="F173" i="2" s="1"/>
  <c r="G173" i="2" s="1"/>
  <c r="C172" i="2" s="1"/>
  <c r="D172" i="2" l="1"/>
  <c r="E172" i="2"/>
  <c r="F172" i="2" l="1"/>
  <c r="G172" i="2" s="1"/>
  <c r="C171" i="2" s="1"/>
  <c r="E171" i="2" l="1"/>
  <c r="D171" i="2"/>
  <c r="F171" i="2" s="1"/>
  <c r="G171" i="2" s="1"/>
  <c r="C170" i="2" s="1"/>
  <c r="E170" i="2" l="1"/>
  <c r="D170" i="2"/>
  <c r="F170" i="2" s="1"/>
  <c r="G170" i="2" s="1"/>
  <c r="C169" i="2" s="1"/>
  <c r="E169" i="2" l="1"/>
  <c r="D169" i="2"/>
  <c r="F169" i="2" l="1"/>
  <c r="G169" i="2" s="1"/>
  <c r="C168" i="2" s="1"/>
  <c r="E168" i="2" s="1"/>
  <c r="D168" i="2" l="1"/>
  <c r="F168" i="2" s="1"/>
  <c r="G168" i="2" s="1"/>
  <c r="C167" i="2" s="1"/>
  <c r="D167" i="2"/>
  <c r="E167" i="2"/>
  <c r="F167" i="2" l="1"/>
  <c r="G167" i="2" s="1"/>
  <c r="C166" i="2" s="1"/>
  <c r="E166" i="2" l="1"/>
  <c r="D166" i="2"/>
  <c r="F166" i="2" s="1"/>
  <c r="G166" i="2" s="1"/>
  <c r="C165" i="2" s="1"/>
  <c r="D165" i="2" l="1"/>
  <c r="E165" i="2"/>
  <c r="F165" i="2" l="1"/>
  <c r="G165" i="2" s="1"/>
  <c r="C164" i="2" s="1"/>
  <c r="E164" i="2" l="1"/>
  <c r="D164" i="2"/>
  <c r="F164" i="2" s="1"/>
  <c r="G164" i="2" s="1"/>
  <c r="C163" i="2" s="1"/>
  <c r="D163" i="2" l="1"/>
  <c r="E163" i="2"/>
  <c r="F163" i="2" l="1"/>
  <c r="G163" i="2" s="1"/>
  <c r="C162" i="2" s="1"/>
  <c r="E162" i="2" s="1"/>
  <c r="D162" i="2" l="1"/>
  <c r="F162" i="2" s="1"/>
  <c r="G162" i="2" s="1"/>
  <c r="C161" i="2" s="1"/>
  <c r="E161" i="2" s="1"/>
  <c r="D161" i="2" l="1"/>
  <c r="F161" i="2"/>
  <c r="G161" i="2" s="1"/>
  <c r="C160" i="2" s="1"/>
  <c r="D160" i="2" s="1"/>
  <c r="E160" i="2" l="1"/>
  <c r="F160" i="2" s="1"/>
  <c r="G160" i="2" s="1"/>
  <c r="C159" i="2" s="1"/>
  <c r="E159" i="2" l="1"/>
  <c r="D159" i="2"/>
  <c r="F159" i="2" s="1"/>
  <c r="G159" i="2" s="1"/>
  <c r="C158" i="2" s="1"/>
  <c r="D158" i="2" l="1"/>
  <c r="E158" i="2"/>
  <c r="F158" i="2" l="1"/>
  <c r="G158" i="2" s="1"/>
  <c r="C157" i="2" s="1"/>
  <c r="E157" i="2" l="1"/>
  <c r="D157" i="2"/>
  <c r="F157" i="2" s="1"/>
  <c r="G157" i="2" s="1"/>
  <c r="C156" i="2" s="1"/>
  <c r="E156" i="2" l="1"/>
  <c r="D156" i="2"/>
  <c r="F156" i="2" s="1"/>
  <c r="G156" i="2" s="1"/>
  <c r="C155" i="2" s="1"/>
  <c r="E155" i="2" l="1"/>
  <c r="D155" i="2"/>
  <c r="F155" i="2" s="1"/>
  <c r="G155" i="2" s="1"/>
  <c r="C154" i="2" s="1"/>
  <c r="E154" i="2" l="1"/>
  <c r="D154" i="2"/>
  <c r="F154" i="2" l="1"/>
  <c r="G154" i="2" s="1"/>
  <c r="C153" i="2" s="1"/>
  <c r="E153" i="2" s="1"/>
  <c r="D153" i="2" l="1"/>
  <c r="F153" i="2" s="1"/>
  <c r="G153" i="2" s="1"/>
  <c r="C152" i="2" s="1"/>
  <c r="E152" i="2" s="1"/>
  <c r="D152" i="2" l="1"/>
  <c r="F152" i="2" s="1"/>
  <c r="G152" i="2" s="1"/>
  <c r="C151" i="2" s="1"/>
  <c r="D151" i="2" s="1"/>
  <c r="E151" i="2" l="1"/>
  <c r="F151" i="2"/>
  <c r="G151" i="2" s="1"/>
  <c r="C150" i="2" s="1"/>
  <c r="E150" i="2" l="1"/>
  <c r="D150" i="2"/>
  <c r="F150" i="2" s="1"/>
  <c r="G150" i="2" s="1"/>
  <c r="C149" i="2" s="1"/>
  <c r="E149" i="2" l="1"/>
  <c r="D149" i="2"/>
  <c r="F149" i="2" s="1"/>
  <c r="G149" i="2" s="1"/>
  <c r="C148" i="2" s="1"/>
  <c r="E148" i="2" l="1"/>
  <c r="D148" i="2"/>
  <c r="F148" i="2" l="1"/>
  <c r="G148" i="2" s="1"/>
  <c r="C147" i="2" s="1"/>
  <c r="D147" i="2" s="1"/>
  <c r="E147" i="2" l="1"/>
  <c r="F147" i="2"/>
  <c r="G147" i="2" s="1"/>
  <c r="C146" i="2" s="1"/>
  <c r="E146" i="2" l="1"/>
  <c r="D146" i="2"/>
  <c r="F146" i="2" l="1"/>
  <c r="G146" i="2" s="1"/>
  <c r="C145" i="2" s="1"/>
  <c r="D145" i="2"/>
  <c r="E145" i="2"/>
  <c r="F145" i="2" l="1"/>
  <c r="G145" i="2" s="1"/>
  <c r="C144" i="2" s="1"/>
  <c r="E144" i="2" s="1"/>
  <c r="D144" i="2" l="1"/>
  <c r="F144" i="2" s="1"/>
  <c r="G144" i="2" s="1"/>
  <c r="C143" i="2" s="1"/>
  <c r="E143" i="2" l="1"/>
  <c r="D143" i="2"/>
  <c r="F143" i="2" s="1"/>
  <c r="G143" i="2" s="1"/>
  <c r="C142" i="2" s="1"/>
  <c r="E142" i="2" l="1"/>
  <c r="D142" i="2"/>
  <c r="F142" i="2" l="1"/>
  <c r="G142" i="2" s="1"/>
  <c r="C141" i="2" s="1"/>
  <c r="D141" i="2" s="1"/>
  <c r="E141" i="2" l="1"/>
  <c r="F141" i="2" s="1"/>
  <c r="G141" i="2" s="1"/>
  <c r="C140" i="2" s="1"/>
  <c r="E140" i="2" l="1"/>
  <c r="D140" i="2"/>
  <c r="F140" i="2" s="1"/>
  <c r="G140" i="2" s="1"/>
  <c r="C139" i="2" s="1"/>
  <c r="D139" i="2" l="1"/>
  <c r="E139" i="2"/>
  <c r="F139" i="2" l="1"/>
  <c r="G139" i="2" s="1"/>
  <c r="C138" i="2" s="1"/>
  <c r="E138" i="2" l="1"/>
  <c r="D138" i="2"/>
  <c r="F138" i="2" l="1"/>
  <c r="G138" i="2" s="1"/>
  <c r="C137" i="2" s="1"/>
  <c r="E137" i="2" l="1"/>
  <c r="D137" i="2"/>
  <c r="F137" i="2" s="1"/>
  <c r="G137" i="2" s="1"/>
  <c r="C136" i="2" s="1"/>
  <c r="E136" i="2" l="1"/>
  <c r="D136" i="2"/>
  <c r="F136" i="2" s="1"/>
  <c r="G136" i="2" s="1"/>
  <c r="C135" i="2" s="1"/>
  <c r="D135" i="2" l="1"/>
  <c r="E135" i="2"/>
  <c r="F135" i="2" l="1"/>
  <c r="G135" i="2" s="1"/>
  <c r="C134" i="2" s="1"/>
  <c r="E134" i="2" l="1"/>
  <c r="D134" i="2"/>
  <c r="F134" i="2" s="1"/>
  <c r="G134" i="2" s="1"/>
  <c r="C133" i="2" s="1"/>
  <c r="E133" i="2" l="1"/>
  <c r="D133" i="2"/>
  <c r="F133" i="2" l="1"/>
  <c r="G133" i="2" s="1"/>
  <c r="C132" i="2" s="1"/>
  <c r="D132" i="2" l="1"/>
  <c r="E132" i="2"/>
  <c r="F132" i="2" l="1"/>
  <c r="G132" i="2" s="1"/>
  <c r="C131" i="2" s="1"/>
  <c r="E131" i="2" l="1"/>
  <c r="D131" i="2"/>
  <c r="F131" i="2" s="1"/>
  <c r="G131" i="2" s="1"/>
  <c r="C130" i="2" s="1"/>
  <c r="E130" i="2" l="1"/>
  <c r="D130" i="2"/>
  <c r="F130" i="2" l="1"/>
  <c r="G130" i="2" s="1"/>
  <c r="C129" i="2" s="1"/>
  <c r="E129" i="2" l="1"/>
  <c r="D129" i="2"/>
  <c r="F129" i="2" s="1"/>
  <c r="G129" i="2" s="1"/>
  <c r="C128" i="2" s="1"/>
  <c r="D128" i="2" l="1"/>
  <c r="E128" i="2"/>
  <c r="F128" i="2" l="1"/>
  <c r="G128" i="2" s="1"/>
  <c r="C127" i="2" s="1"/>
  <c r="E127" i="2" l="1"/>
  <c r="D127" i="2"/>
  <c r="F127" i="2" s="1"/>
  <c r="G127" i="2" s="1"/>
  <c r="C126" i="2" s="1"/>
  <c r="E126" i="2" l="1"/>
  <c r="D126" i="2"/>
  <c r="F126" i="2" l="1"/>
  <c r="G126" i="2" s="1"/>
  <c r="C125" i="2" s="1"/>
  <c r="D125" i="2" l="1"/>
  <c r="E125" i="2"/>
  <c r="F125" i="2" l="1"/>
  <c r="G125" i="2" s="1"/>
  <c r="C124" i="2" s="1"/>
  <c r="D124" i="2" l="1"/>
  <c r="E124" i="2"/>
  <c r="F124" i="2" l="1"/>
  <c r="G124" i="2" s="1"/>
  <c r="C123" i="2" s="1"/>
  <c r="E123" i="2" l="1"/>
  <c r="D123" i="2"/>
  <c r="F123" i="2" s="1"/>
  <c r="G123" i="2" s="1"/>
  <c r="C122" i="2" s="1"/>
  <c r="D122" i="2" l="1"/>
  <c r="E122" i="2"/>
  <c r="F122" i="2" l="1"/>
  <c r="G122" i="2" s="1"/>
  <c r="C121" i="2" s="1"/>
  <c r="E121" i="2" l="1"/>
  <c r="D121" i="2"/>
  <c r="F121" i="2" s="1"/>
  <c r="G121" i="2" s="1"/>
  <c r="C120" i="2" s="1"/>
  <c r="E120" i="2" l="1"/>
  <c r="D120" i="2"/>
  <c r="F120" i="2" s="1"/>
  <c r="G120" i="2" s="1"/>
  <c r="C119" i="2" s="1"/>
  <c r="E119" i="2" l="1"/>
  <c r="D119" i="2"/>
  <c r="F119" i="2" s="1"/>
  <c r="G119" i="2" s="1"/>
  <c r="C118" i="2" s="1"/>
  <c r="D118" i="2" l="1"/>
  <c r="E118" i="2"/>
  <c r="F118" i="2" l="1"/>
  <c r="G118" i="2" s="1"/>
  <c r="C117" i="2" s="1"/>
  <c r="E117" i="2" l="1"/>
  <c r="D117" i="2"/>
  <c r="F117" i="2" s="1"/>
  <c r="G117" i="2" s="1"/>
  <c r="C116" i="2" s="1"/>
  <c r="E116" i="2" l="1"/>
  <c r="D116" i="2"/>
  <c r="F116" i="2" s="1"/>
  <c r="G116" i="2" s="1"/>
  <c r="C115" i="2" s="1"/>
  <c r="E115" i="2" l="1"/>
  <c r="D115" i="2"/>
  <c r="F115" i="2" l="1"/>
  <c r="G115" i="2" s="1"/>
  <c r="C114" i="2" s="1"/>
  <c r="E114" i="2" s="1"/>
  <c r="D114" i="2" l="1"/>
  <c r="F114" i="2" s="1"/>
  <c r="G114" i="2" s="1"/>
  <c r="C113" i="2" s="1"/>
  <c r="D113" i="2" s="1"/>
  <c r="E113" i="2" l="1"/>
  <c r="F113" i="2"/>
  <c r="G113" i="2" s="1"/>
  <c r="C112" i="2" s="1"/>
  <c r="E112" i="2" l="1"/>
  <c r="D112" i="2"/>
  <c r="F112" i="2" l="1"/>
  <c r="G112" i="2" s="1"/>
  <c r="C111" i="2" s="1"/>
  <c r="D111" i="2" s="1"/>
  <c r="E111" i="2" l="1"/>
  <c r="F111" i="2" s="1"/>
  <c r="G111" i="2" s="1"/>
  <c r="C110" i="2" s="1"/>
  <c r="D110" i="2" l="1"/>
  <c r="E110" i="2"/>
  <c r="F110" i="2" l="1"/>
  <c r="G110" i="2" s="1"/>
  <c r="C109" i="2" s="1"/>
  <c r="D109" i="2" s="1"/>
  <c r="E109" i="2" l="1"/>
  <c r="F109" i="2" s="1"/>
  <c r="G109" i="2" s="1"/>
  <c r="C108" i="2" s="1"/>
  <c r="E108" i="2" l="1"/>
  <c r="D108" i="2"/>
  <c r="F108" i="2" s="1"/>
  <c r="G108" i="2" s="1"/>
  <c r="C107" i="2" s="1"/>
  <c r="D107" i="2" l="1"/>
  <c r="E107" i="2"/>
  <c r="F107" i="2" l="1"/>
  <c r="G107" i="2" s="1"/>
  <c r="C106" i="2" s="1"/>
  <c r="E106" i="2" l="1"/>
  <c r="D106" i="2"/>
  <c r="F106" i="2" s="1"/>
  <c r="G106" i="2" s="1"/>
  <c r="C105" i="2" s="1"/>
  <c r="D105" i="2" l="1"/>
  <c r="E105" i="2"/>
  <c r="F105" i="2" l="1"/>
  <c r="G105" i="2" s="1"/>
  <c r="C104" i="2" s="1"/>
  <c r="D104" i="2" l="1"/>
  <c r="E104" i="2"/>
  <c r="F104" i="2" l="1"/>
  <c r="G104" i="2" s="1"/>
  <c r="C103" i="2" s="1"/>
  <c r="E103" i="2" l="1"/>
  <c r="D103" i="2"/>
  <c r="F103" i="2" s="1"/>
  <c r="G103" i="2" s="1"/>
  <c r="C102" i="2" s="1"/>
  <c r="D102" i="2" l="1"/>
  <c r="E102" i="2"/>
  <c r="F102" i="2" l="1"/>
  <c r="G102" i="2" s="1"/>
  <c r="C101" i="2" s="1"/>
  <c r="E101" i="2" s="1"/>
  <c r="D101" i="2" l="1"/>
  <c r="F101" i="2" s="1"/>
  <c r="G101" i="2" s="1"/>
  <c r="C100" i="2" s="1"/>
  <c r="E100" i="2" s="1"/>
  <c r="D100" i="2" l="1"/>
  <c r="F100" i="2"/>
  <c r="G100" i="2" s="1"/>
  <c r="C99" i="2" s="1"/>
  <c r="D99" i="2" l="1"/>
  <c r="E99" i="2"/>
  <c r="F99" i="2" l="1"/>
  <c r="G99" i="2" s="1"/>
  <c r="C98" i="2" s="1"/>
  <c r="D98" i="2" l="1"/>
  <c r="E98" i="2"/>
  <c r="F98" i="2" l="1"/>
  <c r="G98" i="2" s="1"/>
  <c r="C97" i="2" s="1"/>
  <c r="E97" i="2" l="1"/>
  <c r="D97" i="2"/>
  <c r="F97" i="2" s="1"/>
  <c r="G97" i="2" s="1"/>
  <c r="C96" i="2" s="1"/>
  <c r="E96" i="2" l="1"/>
  <c r="D96" i="2"/>
  <c r="F96" i="2" s="1"/>
  <c r="G96" i="2" s="1"/>
  <c r="C95" i="2" s="1"/>
  <c r="E95" i="2" l="1"/>
  <c r="D95" i="2"/>
  <c r="F95" i="2" s="1"/>
  <c r="G95" i="2" s="1"/>
  <c r="C94" i="2" s="1"/>
  <c r="D94" i="2" l="1"/>
  <c r="E94" i="2"/>
  <c r="F94" i="2" l="1"/>
  <c r="G94" i="2" s="1"/>
  <c r="C93" i="2" s="1"/>
  <c r="E93" i="2" l="1"/>
  <c r="D93" i="2"/>
  <c r="F93" i="2" s="1"/>
  <c r="G93" i="2" s="1"/>
  <c r="C92" i="2" s="1"/>
  <c r="E92" i="2" l="1"/>
  <c r="D92" i="2"/>
  <c r="F92" i="2" s="1"/>
  <c r="G92" i="2" s="1"/>
  <c r="C91" i="2" s="1"/>
  <c r="D91" i="2" l="1"/>
  <c r="E91" i="2"/>
  <c r="F91" i="2" l="1"/>
  <c r="G91" i="2" s="1"/>
  <c r="C90" i="2" s="1"/>
  <c r="E90" i="2" l="1"/>
  <c r="D90" i="2"/>
  <c r="F90" i="2" s="1"/>
  <c r="G90" i="2" s="1"/>
  <c r="C89" i="2" s="1"/>
  <c r="E89" i="2" l="1"/>
  <c r="D89" i="2"/>
  <c r="F89" i="2" s="1"/>
  <c r="G89" i="2" s="1"/>
  <c r="C88" i="2" s="1"/>
  <c r="E88" i="2" l="1"/>
  <c r="D88" i="2"/>
  <c r="F88" i="2" s="1"/>
  <c r="G88" i="2" s="1"/>
  <c r="C87" i="2" s="1"/>
  <c r="D87" i="2" l="1"/>
  <c r="E87" i="2"/>
  <c r="F87" i="2" l="1"/>
  <c r="G87" i="2" s="1"/>
  <c r="C86" i="2" s="1"/>
  <c r="E86" i="2" l="1"/>
  <c r="D86" i="2"/>
  <c r="F86" i="2" s="1"/>
  <c r="G86" i="2" s="1"/>
  <c r="C85" i="2" s="1"/>
  <c r="E85" i="2" l="1"/>
  <c r="D85" i="2"/>
  <c r="F85" i="2" s="1"/>
  <c r="G85" i="2" s="1"/>
  <c r="C84" i="2" s="1"/>
  <c r="E84" i="2" l="1"/>
  <c r="D84" i="2"/>
  <c r="F84" i="2" s="1"/>
  <c r="G84" i="2" s="1"/>
  <c r="C83" i="2" s="1"/>
  <c r="E83" i="2" l="1"/>
  <c r="D83" i="2"/>
  <c r="F83" i="2" l="1"/>
  <c r="G83" i="2" s="1"/>
  <c r="C82" i="2" s="1"/>
  <c r="E82" i="2" s="1"/>
  <c r="D82" i="2"/>
  <c r="F82" i="2" l="1"/>
  <c r="G82" i="2" s="1"/>
  <c r="C81" i="2" s="1"/>
  <c r="D81" i="2" s="1"/>
  <c r="E81" i="2" l="1"/>
  <c r="F81" i="2" s="1"/>
  <c r="G81" i="2" s="1"/>
  <c r="C80" i="2" s="1"/>
  <c r="E80" i="2" l="1"/>
  <c r="D80" i="2"/>
  <c r="F80" i="2" s="1"/>
  <c r="G80" i="2" s="1"/>
  <c r="C79" i="2" s="1"/>
  <c r="E79" i="2" l="1"/>
  <c r="D79" i="2"/>
  <c r="F79" i="2" l="1"/>
  <c r="G79" i="2" s="1"/>
  <c r="C78" i="2" s="1"/>
  <c r="E78" i="2"/>
  <c r="D78" i="2"/>
  <c r="F78" i="2" l="1"/>
  <c r="G78" i="2" s="1"/>
  <c r="C77" i="2" s="1"/>
  <c r="D77" i="2" s="1"/>
  <c r="E77" i="2"/>
  <c r="F77" i="2" l="1"/>
  <c r="G77" i="2" s="1"/>
  <c r="C76" i="2" s="1"/>
  <c r="E76" i="2" l="1"/>
  <c r="D76" i="2"/>
  <c r="F76" i="2" s="1"/>
  <c r="G76" i="2" s="1"/>
  <c r="C75" i="2" s="1"/>
  <c r="D75" i="2" l="1"/>
  <c r="E75" i="2"/>
  <c r="F75" i="2" l="1"/>
  <c r="G75" i="2" s="1"/>
  <c r="C74" i="2" s="1"/>
  <c r="D74" i="2" s="1"/>
  <c r="E74" i="2" l="1"/>
  <c r="F74" i="2"/>
  <c r="G74" i="2" s="1"/>
  <c r="C73" i="2" s="1"/>
  <c r="E73" i="2" l="1"/>
  <c r="D73" i="2"/>
  <c r="F73" i="2" s="1"/>
  <c r="G73" i="2" s="1"/>
  <c r="C72" i="2" s="1"/>
  <c r="E72" i="2" l="1"/>
  <c r="D72" i="2"/>
  <c r="F72" i="2" s="1"/>
  <c r="G72" i="2" s="1"/>
  <c r="C71" i="2" s="1"/>
  <c r="E71" i="2" l="1"/>
  <c r="D71" i="2"/>
  <c r="F71" i="2" s="1"/>
  <c r="G71" i="2" s="1"/>
  <c r="C70" i="2" s="1"/>
  <c r="E70" i="2" l="1"/>
  <c r="D70" i="2"/>
  <c r="F70" i="2" s="1"/>
  <c r="G70" i="2" s="1"/>
  <c r="C69" i="2" s="1"/>
  <c r="E69" i="2" l="1"/>
  <c r="D69" i="2"/>
  <c r="F69" i="2" s="1"/>
  <c r="G69" i="2" s="1"/>
  <c r="C68" i="2" s="1"/>
  <c r="E68" i="2" l="1"/>
  <c r="D68" i="2"/>
  <c r="F68" i="2" s="1"/>
  <c r="G68" i="2" s="1"/>
  <c r="C67" i="2" s="1"/>
  <c r="D67" i="2" l="1"/>
  <c r="E67" i="2"/>
  <c r="F67" i="2" l="1"/>
  <c r="G67" i="2" s="1"/>
  <c r="C66" i="2" s="1"/>
  <c r="E66" i="2" l="1"/>
  <c r="D66" i="2"/>
  <c r="F66" i="2" s="1"/>
  <c r="G66" i="2" s="1"/>
  <c r="C65" i="2" s="1"/>
  <c r="E65" i="2" l="1"/>
  <c r="D65" i="2"/>
  <c r="F65" i="2" s="1"/>
  <c r="G65" i="2" s="1"/>
  <c r="C64" i="2" s="1"/>
  <c r="E64" i="2" l="1"/>
  <c r="D64" i="2"/>
  <c r="F64" i="2" s="1"/>
  <c r="G64" i="2" s="1"/>
  <c r="C63" i="2" s="1"/>
  <c r="D63" i="2" l="1"/>
  <c r="E63" i="2"/>
  <c r="F63" i="2" l="1"/>
  <c r="G63" i="2" s="1"/>
  <c r="C62" i="2" s="1"/>
  <c r="D62" i="2" l="1"/>
  <c r="E62" i="2"/>
  <c r="F62" i="2" l="1"/>
  <c r="G62" i="2" s="1"/>
  <c r="C61" i="2" s="1"/>
  <c r="E61" i="2" l="1"/>
  <c r="D61" i="2"/>
  <c r="F61" i="2" s="1"/>
  <c r="G61" i="2" s="1"/>
  <c r="C60" i="2" s="1"/>
  <c r="D60" i="2" l="1"/>
  <c r="E60" i="2"/>
  <c r="F60" i="2" l="1"/>
  <c r="G60" i="2" s="1"/>
  <c r="C59" i="2" s="1"/>
  <c r="E59" i="2" l="1"/>
  <c r="D59" i="2"/>
  <c r="F59" i="2" s="1"/>
  <c r="G59" i="2" s="1"/>
  <c r="C58" i="2" s="1"/>
  <c r="D58" i="2" l="1"/>
  <c r="E58" i="2"/>
  <c r="F58" i="2" l="1"/>
  <c r="G58" i="2" s="1"/>
  <c r="C57" i="2" s="1"/>
  <c r="D57" i="2" l="1"/>
  <c r="E57" i="2"/>
  <c r="F57" i="2" l="1"/>
  <c r="G57" i="2" s="1"/>
  <c r="C56" i="2" s="1"/>
  <c r="E56" i="2" l="1"/>
  <c r="D56" i="2"/>
  <c r="F56" i="2" s="1"/>
  <c r="G56" i="2" s="1"/>
  <c r="C55" i="2" s="1"/>
  <c r="E55" i="2" l="1"/>
  <c r="D55" i="2"/>
  <c r="F55" i="2" l="1"/>
  <c r="G55" i="2" s="1"/>
  <c r="C54" i="2" s="1"/>
  <c r="E54" i="2" s="1"/>
  <c r="D54" i="2" l="1"/>
  <c r="F54" i="2" s="1"/>
  <c r="G54" i="2" s="1"/>
  <c r="C53" i="2" s="1"/>
  <c r="E53" i="2" s="1"/>
  <c r="D53" i="2" l="1"/>
  <c r="F53" i="2" s="1"/>
  <c r="G53" i="2" s="1"/>
  <c r="C52" i="2" s="1"/>
  <c r="D52" i="2" s="1"/>
  <c r="E52" i="2" l="1"/>
  <c r="F52" i="2"/>
  <c r="G52" i="2" s="1"/>
  <c r="C51" i="2" s="1"/>
  <c r="E51" i="2" l="1"/>
  <c r="D51" i="2"/>
  <c r="F51" i="2" s="1"/>
  <c r="G51" i="2" s="1"/>
  <c r="C50" i="2" s="1"/>
  <c r="E50" i="2" l="1"/>
  <c r="D50" i="2"/>
  <c r="F50" i="2" l="1"/>
  <c r="G50" i="2" s="1"/>
  <c r="C49" i="2" s="1"/>
  <c r="E49" i="2" s="1"/>
  <c r="D49" i="2" l="1"/>
  <c r="F49" i="2" s="1"/>
  <c r="G49" i="2" s="1"/>
  <c r="C48" i="2" s="1"/>
  <c r="D48" i="2" s="1"/>
  <c r="E48" i="2" l="1"/>
  <c r="F48" i="2" s="1"/>
  <c r="G48" i="2" s="1"/>
  <c r="C47" i="2" s="1"/>
  <c r="D47" i="2" l="1"/>
  <c r="E47" i="2"/>
  <c r="F47" i="2" l="1"/>
  <c r="G47" i="2" s="1"/>
  <c r="C46" i="2" s="1"/>
  <c r="E46" i="2" l="1"/>
  <c r="D46" i="2"/>
  <c r="F46" i="2" s="1"/>
  <c r="G46" i="2" s="1"/>
  <c r="C45" i="2" s="1"/>
  <c r="E45" i="2" l="1"/>
  <c r="D45" i="2"/>
  <c r="F45" i="2" l="1"/>
  <c r="G45" i="2" s="1"/>
  <c r="C44" i="2" s="1"/>
  <c r="D44" i="2" s="1"/>
  <c r="E44" i="2"/>
  <c r="F44" i="2" l="1"/>
  <c r="G44" i="2" s="1"/>
  <c r="C43" i="2" s="1"/>
  <c r="D43" i="2" s="1"/>
  <c r="E43" i="2" l="1"/>
  <c r="F43" i="2"/>
  <c r="G43" i="2" s="1"/>
  <c r="C42" i="2" s="1"/>
  <c r="D42" i="2" l="1"/>
  <c r="E42" i="2"/>
  <c r="F42" i="2" l="1"/>
  <c r="G42" i="2" s="1"/>
  <c r="C41" i="2" s="1"/>
  <c r="E41" i="2" l="1"/>
  <c r="D41" i="2"/>
  <c r="F41" i="2" s="1"/>
  <c r="G41" i="2" s="1"/>
  <c r="C40" i="2" s="1"/>
  <c r="E40" i="2" l="1"/>
  <c r="D40" i="2"/>
  <c r="F40" i="2" s="1"/>
  <c r="G40" i="2" s="1"/>
  <c r="C39" i="2" s="1"/>
  <c r="D39" i="2" l="1"/>
  <c r="E39" i="2"/>
  <c r="F39" i="2" l="1"/>
  <c r="G39" i="2" s="1"/>
  <c r="C38" i="2" s="1"/>
  <c r="E38" i="2" l="1"/>
  <c r="D38" i="2"/>
  <c r="F38" i="2" l="1"/>
  <c r="G38" i="2" s="1"/>
  <c r="C37" i="2" s="1"/>
  <c r="E37" i="2" l="1"/>
  <c r="D37" i="2"/>
  <c r="F37" i="2" s="1"/>
  <c r="G37" i="2" s="1"/>
  <c r="C36" i="2" s="1"/>
  <c r="E36" i="2" l="1"/>
  <c r="D36" i="2"/>
  <c r="F36" i="2" s="1"/>
  <c r="G36" i="2" s="1"/>
  <c r="C35" i="2" s="1"/>
  <c r="E35" i="2" l="1"/>
  <c r="D35" i="2"/>
  <c r="F35" i="2" s="1"/>
  <c r="G35" i="2" s="1"/>
  <c r="C34" i="2" s="1"/>
  <c r="D34" i="2" l="1"/>
  <c r="E34" i="2"/>
  <c r="F34" i="2" l="1"/>
  <c r="G34" i="2" s="1"/>
  <c r="C33" i="2" s="1"/>
  <c r="E33" i="2" l="1"/>
  <c r="D33" i="2"/>
  <c r="F33" i="2" s="1"/>
  <c r="G33" i="2" s="1"/>
  <c r="C32" i="2" s="1"/>
  <c r="E32" i="2" l="1"/>
  <c r="D32" i="2"/>
  <c r="F32" i="2" s="1"/>
  <c r="G32" i="2" s="1"/>
  <c r="C31" i="2" s="1"/>
  <c r="D31" i="2" l="1"/>
  <c r="E31" i="2"/>
  <c r="F31" i="2" l="1"/>
  <c r="G31" i="2" s="1"/>
  <c r="C30" i="2" s="1"/>
  <c r="D30" i="2" l="1"/>
  <c r="E30" i="2"/>
  <c r="F30" i="2" l="1"/>
  <c r="G30" i="2" s="1"/>
  <c r="C29" i="2" s="1"/>
  <c r="E29" i="2" l="1"/>
  <c r="D29" i="2"/>
  <c r="F29" i="2" s="1"/>
  <c r="G29" i="2" s="1"/>
  <c r="C28" i="2" s="1"/>
  <c r="D28" i="2" l="1"/>
  <c r="E28" i="2"/>
  <c r="F28" i="2" l="1"/>
  <c r="G28" i="2" s="1"/>
  <c r="C27" i="2" s="1"/>
  <c r="D27" i="2" l="1"/>
  <c r="E27" i="2"/>
  <c r="F27" i="2" l="1"/>
  <c r="G27" i="2" s="1"/>
  <c r="C26" i="2" s="1"/>
  <c r="D26" i="2" l="1"/>
  <c r="E26" i="2"/>
  <c r="F26" i="2" l="1"/>
  <c r="G26" i="2" s="1"/>
  <c r="C25" i="2" s="1"/>
  <c r="D25" i="2" l="1"/>
  <c r="E25" i="2"/>
  <c r="F25" i="2" l="1"/>
  <c r="G25" i="2" s="1"/>
  <c r="C24" i="2" s="1"/>
  <c r="E24" i="2" l="1"/>
  <c r="D24" i="2"/>
  <c r="F24" i="2" s="1"/>
  <c r="G24" i="2" s="1"/>
  <c r="C23" i="2" s="1"/>
  <c r="D23" i="2" l="1"/>
  <c r="E23" i="2"/>
  <c r="F23" i="2" l="1"/>
  <c r="G23" i="2" s="1"/>
  <c r="C22" i="2" s="1"/>
  <c r="D22" i="2" s="1"/>
  <c r="E22" i="2" l="1"/>
  <c r="F22" i="2" s="1"/>
  <c r="G22" i="2" s="1"/>
  <c r="C21" i="2" s="1"/>
  <c r="E21" i="2" l="1"/>
  <c r="D21" i="2"/>
  <c r="F21" i="2" l="1"/>
  <c r="G21" i="2" s="1"/>
  <c r="C20" i="2" s="1"/>
  <c r="E20" i="2" s="1"/>
  <c r="D20" i="2" l="1"/>
  <c r="F20" i="2"/>
  <c r="G20" i="2" s="1"/>
  <c r="C19" i="2" s="1"/>
  <c r="D19" i="2" s="1"/>
  <c r="E19" i="2" l="1"/>
  <c r="F19" i="2"/>
  <c r="G19" i="2" s="1"/>
  <c r="C18" i="2" s="1"/>
  <c r="D18" i="2" l="1"/>
  <c r="E18" i="2"/>
  <c r="F18" i="2" l="1"/>
  <c r="G18" i="2" s="1"/>
  <c r="C17" i="2" s="1"/>
  <c r="E17" i="2" l="1"/>
  <c r="D17" i="2"/>
  <c r="F17" i="2" s="1"/>
  <c r="G17" i="2" s="1"/>
  <c r="C16" i="2" s="1"/>
  <c r="E16" i="2" l="1"/>
  <c r="D16" i="2"/>
  <c r="F16" i="2" l="1"/>
  <c r="G16" i="2" s="1"/>
  <c r="C15" i="2" s="1"/>
  <c r="D15" i="2" s="1"/>
  <c r="E15" i="2" l="1"/>
  <c r="F15" i="2" s="1"/>
  <c r="G15" i="2" s="1"/>
  <c r="C14" i="2" s="1"/>
  <c r="E14" i="2" l="1"/>
  <c r="D14" i="2"/>
  <c r="F14" i="2" s="1"/>
  <c r="G14" i="2" s="1"/>
  <c r="C13" i="2" s="1"/>
  <c r="E13" i="2" s="1"/>
  <c r="D13" i="2" l="1"/>
  <c r="F13" i="2" s="1"/>
  <c r="G13" i="2" s="1"/>
  <c r="C12" i="2" s="1"/>
  <c r="E12" i="2" s="1"/>
  <c r="D12" i="2" l="1"/>
  <c r="F12" i="2" s="1"/>
  <c r="G12" i="2" s="1"/>
  <c r="C11" i="2" s="1"/>
  <c r="E11" i="2" s="1"/>
  <c r="C8" i="2" s="1"/>
  <c r="C19" i="1" s="1"/>
  <c r="C22" i="1" s="1"/>
  <c r="D11" i="2"/>
  <c r="F11" i="2" l="1"/>
  <c r="G11" i="2" s="1"/>
</calcChain>
</file>

<file path=xl/sharedStrings.xml><?xml version="1.0" encoding="utf-8"?>
<sst xmlns="http://schemas.openxmlformats.org/spreadsheetml/2006/main" count="63" uniqueCount="58">
  <si>
    <t>Lee's Inner Circle</t>
  </si>
  <si>
    <t>Buy &amp; Hold Purchase Price Calculator</t>
  </si>
  <si>
    <t>Address</t>
  </si>
  <si>
    <t>Do you need to evict?</t>
  </si>
  <si>
    <t>No</t>
  </si>
  <si>
    <t>Is there a Mortgage Wrap?</t>
  </si>
  <si>
    <t>Yes</t>
  </si>
  <si>
    <t>Earnest Money Deposit</t>
  </si>
  <si>
    <t>As Is Value</t>
  </si>
  <si>
    <t>Balloon Payment/Mortgage Wrap</t>
  </si>
  <si>
    <t>Mortgage Rate</t>
  </si>
  <si>
    <t>Monthly PITI</t>
  </si>
  <si>
    <t>Monthly Principal Payments</t>
  </si>
  <si>
    <t>Monthly Escrow Payments</t>
  </si>
  <si>
    <t>Number of Months to pay Mortgage</t>
  </si>
  <si>
    <t>Total Interest for Mortgage Loan</t>
  </si>
  <si>
    <r>
      <t xml:space="preserve">Total Investment </t>
    </r>
    <r>
      <rPr>
        <sz val="8"/>
        <color theme="1"/>
        <rFont val="Calibri"/>
        <family val="2"/>
        <scheme val="minor"/>
      </rPr>
      <t>(Cash-to-Close + Interest Pymts + Mortgage)</t>
    </r>
  </si>
  <si>
    <t>Purchase Price (Cash Needed at Closing)</t>
  </si>
  <si>
    <t>Closing Costs To Purchase</t>
  </si>
  <si>
    <t>Cost to Evict</t>
  </si>
  <si>
    <t>Assignment Fee/Buyer Fee/Finders Fee</t>
  </si>
  <si>
    <t>Cost Basis</t>
  </si>
  <si>
    <t>Total Sq Ft</t>
  </si>
  <si>
    <t>Estimated Rehab Costs</t>
  </si>
  <si>
    <t>Adjusted Cost Basis</t>
  </si>
  <si>
    <t xml:space="preserve">Monthly Rental </t>
  </si>
  <si>
    <t>Estimated Annual Holding Costs</t>
  </si>
  <si>
    <t>Annual PITI Payment</t>
  </si>
  <si>
    <t>Utilities (Annual)</t>
  </si>
  <si>
    <t>Annual Taxes</t>
  </si>
  <si>
    <t>Annual Insurance</t>
  </si>
  <si>
    <t>Property Mgmt (10% of Rent)</t>
  </si>
  <si>
    <t>Annual Repair Maintenance (10% of Rent)</t>
  </si>
  <si>
    <t>Borrowing Purchase Funds? Borrowing for cash at closing.</t>
  </si>
  <si>
    <t>Interest Only Loan</t>
  </si>
  <si>
    <t>Interest Rate</t>
  </si>
  <si>
    <t>How many months of the year will the money be borrowed?</t>
  </si>
  <si>
    <t>Origination Fees</t>
  </si>
  <si>
    <t>Loan Amount (Cash Purchase + Rehab)</t>
  </si>
  <si>
    <r>
      <t>Loan Amount (</t>
    </r>
    <r>
      <rPr>
        <sz val="11"/>
        <color rgb="FFFF0000"/>
        <rFont val="Calibri"/>
        <family val="2"/>
        <scheme val="minor"/>
      </rPr>
      <t>Over-Ride</t>
    </r>
    <r>
      <rPr>
        <sz val="11"/>
        <color theme="1"/>
        <rFont val="Calibri"/>
        <family val="2"/>
        <scheme val="minor"/>
      </rPr>
      <t>)</t>
    </r>
  </si>
  <si>
    <t>Interest Expense</t>
  </si>
  <si>
    <t>Total Income</t>
  </si>
  <si>
    <r>
      <t>Annualized Rental Return</t>
    </r>
    <r>
      <rPr>
        <b/>
        <sz val="11"/>
        <color theme="1"/>
        <rFont val="Calibri"/>
        <family val="2"/>
        <scheme val="minor"/>
      </rPr>
      <t xml:space="preserve"> </t>
    </r>
    <r>
      <rPr>
        <b/>
        <sz val="11"/>
        <color rgb="FFFF0000"/>
        <rFont val="Calibri"/>
        <family val="2"/>
        <scheme val="minor"/>
      </rPr>
      <t>(Target &gt; 8%)</t>
    </r>
  </si>
  <si>
    <r>
      <rPr>
        <sz val="11"/>
        <rFont val="Calibri"/>
        <family val="2"/>
        <scheme val="minor"/>
      </rPr>
      <t xml:space="preserve">Purchase Price Ratio </t>
    </r>
    <r>
      <rPr>
        <b/>
        <sz val="11"/>
        <color rgb="FFFF0000"/>
        <rFont val="Calibri"/>
        <family val="2"/>
        <scheme val="minor"/>
      </rPr>
      <t>(Target &gt; 1.00)</t>
    </r>
  </si>
  <si>
    <t xml:space="preserve">NOTES: </t>
  </si>
  <si>
    <t>CALCULATOR DISCLAIMER</t>
  </si>
  <si>
    <t>These calculators are designed to be informational and educational tools only, and when used, do not constitute investment advice. The calculators are intended to help forecast hypotheticals based on general principals of real estate investing. However, every market is different, and it is very possible that these calculators will not work for certain situations. It is important that they be treated as educational tools only, not as replacements for hard financial analysis nor advice from real estate professionals.</t>
  </si>
  <si>
    <t>We also encourage you to review your investment strategy periodically as your financial circumstances change. The results presented by these calculators are hypothetical and may not reflect the actual performance of your own buy and hold investments. Secured Investment Corp. and its affiliates are not responsible for the consequences of any decisions or actions taken in reliance upon or as a result of the information provided by these tools. Similarly, the results of the calculations are not a promise or guarantee of a client’s eligibility or terms for a specific product or service. Secured Investment Corp. is not responsible for any human or mechanical errors or omissions.</t>
  </si>
  <si>
    <t>DO NOT DO ANYTHING WITH THIS</t>
  </si>
  <si>
    <t>Loan Amount</t>
  </si>
  <si>
    <t>Total Terms</t>
  </si>
  <si>
    <t>Payment</t>
  </si>
  <si>
    <t>Total Interest</t>
  </si>
  <si>
    <t xml:space="preserve">BB </t>
  </si>
  <si>
    <t>BB</t>
  </si>
  <si>
    <t>Interest</t>
  </si>
  <si>
    <t>Princ</t>
  </si>
  <si>
    <t>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</si>
</sst>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00%"/>
  </numFmts>
  <fonts count="1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sz val="12"/>
      <color theme="1"/>
      <name val="Calibri"/>
      <family val="2"/>
      <scheme val="minor"/>
    </font>
    <font>
      <sz val="20"/>
      <color theme="1"/>
      <name val="Calibri"/>
      <family val="2"/>
      <scheme val="minor"/>
    </font>
    <font>
      <b/>
      <sz val="14"/>
      <color theme="1"/>
      <name val="Calibri"/>
      <family val="2"/>
      <scheme val="minor"/>
    </font>
    <font>
      <b/>
      <sz val="12"/>
      <color rgb="FF2A2A33"/>
      <name val="Open Sans"/>
      <family val="2"/>
    </font>
    <font>
      <sz val="8"/>
      <color theme="1"/>
      <name val="Calibri"/>
      <family val="2"/>
      <scheme val="minor"/>
    </font>
    <font>
      <b/>
      <sz val="11"/>
      <color rgb="FFFF0000"/>
      <name val="Calibri"/>
      <family val="2"/>
      <scheme val="minor"/>
    </font>
    <font>
      <sz val="11"/>
      <color rgb="FF444444"/>
      <name val="Calibri"/>
      <family val="2"/>
      <charset val="1"/>
    </font>
    <font>
      <sz val="1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s>
  <borders count="1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4" fillId="0" borderId="1" xfId="0" applyFont="1" applyBorder="1" applyAlignment="1">
      <alignment vertical="center"/>
    </xf>
    <xf numFmtId="43" fontId="6" fillId="0" borderId="0" xfId="1" applyFont="1" applyFill="1" applyProtection="1"/>
    <xf numFmtId="0" fontId="6" fillId="0" borderId="0" xfId="0" applyFont="1"/>
    <xf numFmtId="43" fontId="0" fillId="0" borderId="0" xfId="1" applyFont="1" applyFill="1" applyProtection="1"/>
    <xf numFmtId="0" fontId="7" fillId="0" borderId="0" xfId="0" applyFont="1" applyAlignment="1">
      <alignment horizontal="left"/>
    </xf>
    <xf numFmtId="43" fontId="0" fillId="0" borderId="0" xfId="1" applyFont="1" applyProtection="1"/>
    <xf numFmtId="43" fontId="3" fillId="2" borderId="5" xfId="1" applyFont="1" applyFill="1" applyBorder="1" applyAlignment="1" applyProtection="1">
      <alignment horizontal="right"/>
      <protection locked="0"/>
    </xf>
    <xf numFmtId="43" fontId="3" fillId="0" borderId="3" xfId="1" applyFont="1" applyFill="1" applyBorder="1" applyAlignment="1" applyProtection="1">
      <alignment horizontal="right"/>
    </xf>
    <xf numFmtId="43" fontId="0" fillId="2" borderId="5" xfId="1" applyFont="1" applyFill="1" applyBorder="1" applyProtection="1">
      <protection locked="0"/>
    </xf>
    <xf numFmtId="43" fontId="3" fillId="0" borderId="1" xfId="1" applyFont="1" applyFill="1" applyBorder="1" applyAlignment="1" applyProtection="1">
      <alignment horizontal="right"/>
    </xf>
    <xf numFmtId="0" fontId="3" fillId="0" borderId="0" xfId="0" applyFont="1"/>
    <xf numFmtId="43" fontId="0" fillId="0" borderId="0" xfId="1" applyFont="1" applyFill="1" applyBorder="1" applyProtection="1"/>
    <xf numFmtId="44" fontId="7" fillId="2" borderId="5" xfId="2" applyFont="1" applyFill="1" applyBorder="1" applyProtection="1">
      <protection locked="0"/>
    </xf>
    <xf numFmtId="10" fontId="0" fillId="2" borderId="5" xfId="1" applyNumberFormat="1" applyFont="1" applyFill="1" applyBorder="1" applyProtection="1">
      <protection locked="0"/>
    </xf>
    <xf numFmtId="43" fontId="0" fillId="0" borderId="5" xfId="1" applyFont="1" applyFill="1" applyBorder="1" applyProtection="1"/>
    <xf numFmtId="44" fontId="0" fillId="3" borderId="0" xfId="2" applyFont="1" applyFill="1" applyBorder="1" applyProtection="1"/>
    <xf numFmtId="44" fontId="7" fillId="0" borderId="0" xfId="2" applyFont="1" applyFill="1" applyBorder="1" applyProtection="1"/>
    <xf numFmtId="164" fontId="0" fillId="2" borderId="5" xfId="3" applyNumberFormat="1" applyFont="1" applyFill="1" applyBorder="1" applyProtection="1">
      <protection locked="0"/>
    </xf>
    <xf numFmtId="164" fontId="0" fillId="0" borderId="0" xfId="3" applyNumberFormat="1" applyFont="1" applyFill="1" applyBorder="1" applyProtection="1"/>
    <xf numFmtId="43" fontId="0" fillId="0" borderId="1" xfId="1" applyFont="1" applyFill="1" applyBorder="1" applyProtection="1"/>
    <xf numFmtId="43" fontId="7" fillId="2" borderId="5" xfId="1" applyFont="1" applyFill="1" applyBorder="1" applyProtection="1">
      <protection locked="0"/>
    </xf>
    <xf numFmtId="44" fontId="3" fillId="0" borderId="0" xfId="2" applyFont="1" applyProtection="1"/>
    <xf numFmtId="0" fontId="0" fillId="0" borderId="0" xfId="0" applyAlignment="1">
      <alignment horizontal="left" indent="1"/>
    </xf>
    <xf numFmtId="0" fontId="0" fillId="0" borderId="0" xfId="0" applyAlignment="1">
      <alignment horizontal="left"/>
    </xf>
    <xf numFmtId="165" fontId="0" fillId="2" borderId="5" xfId="3" applyNumberFormat="1" applyFont="1" applyFill="1" applyBorder="1" applyProtection="1">
      <protection locked="0"/>
    </xf>
    <xf numFmtId="0" fontId="0" fillId="2" borderId="0" xfId="0" applyFill="1"/>
    <xf numFmtId="0" fontId="0" fillId="0" borderId="0" xfId="0" quotePrefix="1" applyAlignment="1">
      <alignment horizontal="left"/>
    </xf>
    <xf numFmtId="43" fontId="11" fillId="0" borderId="0" xfId="0" quotePrefix="1" applyNumberFormat="1" applyFont="1"/>
    <xf numFmtId="10" fontId="0" fillId="4" borderId="5" xfId="3" applyNumberFormat="1" applyFont="1" applyFill="1" applyBorder="1" applyProtection="1"/>
    <xf numFmtId="10" fontId="0" fillId="0" borderId="0" xfId="3" applyNumberFormat="1" applyFont="1" applyFill="1" applyProtection="1"/>
    <xf numFmtId="0" fontId="10" fillId="0" borderId="0" xfId="0" applyFont="1"/>
    <xf numFmtId="43" fontId="0" fillId="4" borderId="5" xfId="1" applyFont="1" applyFill="1" applyBorder="1" applyProtection="1"/>
    <xf numFmtId="44" fontId="0" fillId="0" borderId="0" xfId="0" applyNumberFormat="1"/>
    <xf numFmtId="43" fontId="0" fillId="0" borderId="0" xfId="0" applyNumberFormat="1"/>
    <xf numFmtId="10" fontId="0" fillId="0" borderId="0" xfId="0" applyNumberFormat="1"/>
    <xf numFmtId="0" fontId="0" fillId="0" borderId="0" xfId="0" applyAlignment="1">
      <alignment horizontal="center" vertical="center"/>
    </xf>
    <xf numFmtId="43" fontId="0" fillId="0" borderId="0" xfId="1" applyFont="1"/>
    <xf numFmtId="43" fontId="8" fillId="2" borderId="5" xfId="1" applyFont="1" applyFill="1" applyBorder="1" applyProtection="1">
      <protection locked="0"/>
    </xf>
    <xf numFmtId="0" fontId="0" fillId="0" borderId="0" xfId="0" applyAlignment="1">
      <alignment wrapText="1"/>
    </xf>
    <xf numFmtId="0" fontId="5" fillId="0" borderId="1" xfId="0" applyFont="1" applyBorder="1" applyAlignment="1">
      <alignment horizontal="righ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0" fillId="5" borderId="6"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10" xfId="0" applyFill="1" applyBorder="1" applyAlignment="1" applyProtection="1">
      <alignment horizontal="left" vertical="top" wrapText="1"/>
      <protection locked="0"/>
    </xf>
    <xf numFmtId="0" fontId="0" fillId="5" borderId="11" xfId="0"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0" fontId="3" fillId="4" borderId="0" xfId="0" applyFont="1" applyFill="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361CE-750C-4F38-BE0E-9B87C72509E1}">
  <sheetPr>
    <pageSetUpPr fitToPage="1"/>
  </sheetPr>
  <dimension ref="A1:G77"/>
  <sheetViews>
    <sheetView showGridLines="0" tabSelected="1" zoomScale="70" zoomScaleNormal="70" workbookViewId="0">
      <selection activeCell="B75" sqref="B75"/>
    </sheetView>
  </sheetViews>
  <sheetFormatPr defaultRowHeight="15"/>
  <cols>
    <col min="1" max="1" width="58.5703125" customWidth="1"/>
    <col min="2" max="2" width="19.5703125" customWidth="1"/>
    <col min="3" max="3" width="20.140625" style="6" customWidth="1"/>
    <col min="4" max="4" width="17.140625" style="4" customWidth="1"/>
    <col min="5" max="5" width="5.42578125" customWidth="1"/>
    <col min="6" max="6" width="15.42578125" hidden="1" customWidth="1"/>
    <col min="7" max="7" width="0" hidden="1" customWidth="1"/>
  </cols>
  <sheetData>
    <row r="1" spans="1:7" s="3" customFormat="1" ht="29.25" customHeight="1" thickBot="1">
      <c r="A1" s="1" t="s">
        <v>0</v>
      </c>
      <c r="B1" s="40" t="s">
        <v>1</v>
      </c>
      <c r="C1" s="40"/>
      <c r="D1" s="2"/>
      <c r="F1" s="3">
        <v>123456</v>
      </c>
    </row>
    <row r="2" spans="1:7" ht="35.25" customHeight="1" thickBot="1">
      <c r="A2" s="41" t="s">
        <v>2</v>
      </c>
      <c r="B2" s="42"/>
      <c r="C2" s="43"/>
    </row>
    <row r="3" spans="1:7" ht="19.5" thickBot="1">
      <c r="A3" s="5"/>
    </row>
    <row r="4" spans="1:7" ht="19.5" thickBot="1">
      <c r="A4" s="5" t="s">
        <v>3</v>
      </c>
      <c r="C4" s="7" t="s">
        <v>4</v>
      </c>
    </row>
    <row r="5" spans="1:7" ht="19.5" thickBot="1">
      <c r="A5" s="5" t="s">
        <v>5</v>
      </c>
      <c r="C5" s="7" t="s">
        <v>6</v>
      </c>
      <c r="G5" t="s">
        <v>6</v>
      </c>
    </row>
    <row r="6" spans="1:7" ht="19.5" thickBot="1">
      <c r="A6" s="5"/>
      <c r="C6" s="8"/>
      <c r="G6" t="s">
        <v>4</v>
      </c>
    </row>
    <row r="7" spans="1:7" ht="19.5" thickBot="1">
      <c r="A7" s="5" t="s">
        <v>7</v>
      </c>
      <c r="C7" s="9">
        <v>1000</v>
      </c>
    </row>
    <row r="8" spans="1:7" ht="19.5" thickBot="1">
      <c r="A8" s="5"/>
      <c r="C8" s="10"/>
    </row>
    <row r="9" spans="1:7" ht="18.75" thickBot="1">
      <c r="A9" s="11" t="s">
        <v>8</v>
      </c>
      <c r="C9" s="38">
        <v>249900</v>
      </c>
    </row>
    <row r="10" spans="1:7" ht="15.75" thickBot="1">
      <c r="C10" s="12"/>
      <c r="D10" s="12"/>
    </row>
    <row r="11" spans="1:7" ht="19.5" thickBot="1">
      <c r="A11" t="s">
        <v>9</v>
      </c>
      <c r="C11" s="13">
        <v>188644</v>
      </c>
      <c r="D11" s="12"/>
    </row>
    <row r="12" spans="1:7" ht="15.75" thickBot="1">
      <c r="D12" s="12"/>
    </row>
    <row r="13" spans="1:7" ht="15.75" thickBot="1">
      <c r="A13" t="s">
        <v>10</v>
      </c>
      <c r="C13" s="14">
        <v>3.5000000000000003E-2</v>
      </c>
      <c r="D13" s="12"/>
    </row>
    <row r="14" spans="1:7" ht="15.75" thickBot="1">
      <c r="A14" t="s">
        <v>11</v>
      </c>
      <c r="C14" s="9">
        <v>1064.1099999999999</v>
      </c>
      <c r="D14" s="12"/>
    </row>
    <row r="15" spans="1:7" ht="15.75" thickBot="1">
      <c r="A15" t="s">
        <v>12</v>
      </c>
      <c r="C15" s="9">
        <v>858</v>
      </c>
    </row>
    <row r="16" spans="1:7" ht="15.75" thickBot="1">
      <c r="A16" t="s">
        <v>13</v>
      </c>
      <c r="C16" s="15">
        <f>C14-C15</f>
        <v>206.1099999999999</v>
      </c>
    </row>
    <row r="17" spans="1:4" ht="15.75" thickBot="1">
      <c r="A17" t="s">
        <v>14</v>
      </c>
      <c r="C17" s="9">
        <v>344</v>
      </c>
      <c r="D17" s="12"/>
    </row>
    <row r="18" spans="1:4" ht="15.75" thickBot="1">
      <c r="C18" s="12"/>
      <c r="D18" s="12"/>
    </row>
    <row r="19" spans="1:4" ht="15.75" thickBot="1">
      <c r="A19" t="s">
        <v>15</v>
      </c>
      <c r="C19" s="15">
        <f ca="1">'AMORT for BUY and HOLD'!C8</f>
        <v>113288.36377910442</v>
      </c>
      <c r="D19" s="12"/>
    </row>
    <row r="20" spans="1:4">
      <c r="D20" s="12"/>
    </row>
    <row r="21" spans="1:4">
      <c r="C21" s="12"/>
      <c r="D21" s="12"/>
    </row>
    <row r="22" spans="1:4">
      <c r="A22" t="s">
        <v>16</v>
      </c>
      <c r="C22" s="16">
        <f ca="1">C11+C16*C17+C19+C24</f>
        <v>385577.2037791044</v>
      </c>
      <c r="D22" s="12"/>
    </row>
    <row r="23" spans="1:4" ht="15.75" thickBot="1">
      <c r="D23" s="12"/>
    </row>
    <row r="24" spans="1:4" ht="19.5" thickBot="1">
      <c r="A24" t="s">
        <v>17</v>
      </c>
      <c r="C24" s="13">
        <v>12743</v>
      </c>
    </row>
    <row r="25" spans="1:4" ht="19.5" thickBot="1">
      <c r="D25" s="17"/>
    </row>
    <row r="26" spans="1:4" ht="15.75" thickBot="1">
      <c r="A26" t="s">
        <v>18</v>
      </c>
      <c r="B26" s="18">
        <v>0</v>
      </c>
      <c r="C26" s="6">
        <f>B26*C24</f>
        <v>0</v>
      </c>
    </row>
    <row r="27" spans="1:4">
      <c r="B27" s="19"/>
    </row>
    <row r="29" spans="1:4">
      <c r="A29" t="s">
        <v>19</v>
      </c>
      <c r="C29" s="12">
        <f>IF(C4=G5,5000,0)</f>
        <v>0</v>
      </c>
      <c r="D29" s="12"/>
    </row>
    <row r="30" spans="1:4" ht="15.75" thickBot="1">
      <c r="C30" s="20"/>
      <c r="D30" s="12"/>
    </row>
    <row r="31" spans="1:4" ht="15.75" thickBot="1">
      <c r="A31" t="s">
        <v>20</v>
      </c>
      <c r="C31" s="9">
        <v>0</v>
      </c>
      <c r="D31" s="12"/>
    </row>
    <row r="32" spans="1:4">
      <c r="B32" s="6"/>
    </row>
    <row r="33" spans="1:4">
      <c r="A33" t="s">
        <v>21</v>
      </c>
      <c r="C33" s="6">
        <f>C24+C26+C31+C29+C27</f>
        <v>12743</v>
      </c>
    </row>
    <row r="34" spans="1:4" ht="16.5" customHeight="1" thickBot="1"/>
    <row r="35" spans="1:4" ht="16.5" customHeight="1" thickBot="1">
      <c r="A35" t="s">
        <v>22</v>
      </c>
      <c r="C35" s="21">
        <v>708</v>
      </c>
      <c r="D35" s="12"/>
    </row>
    <row r="36" spans="1:4" ht="16.5" customHeight="1" thickBot="1"/>
    <row r="37" spans="1:4" ht="15.75" thickBot="1">
      <c r="A37" t="s">
        <v>23</v>
      </c>
      <c r="C37" s="9">
        <v>5000</v>
      </c>
    </row>
    <row r="40" spans="1:4">
      <c r="A40" t="s">
        <v>24</v>
      </c>
      <c r="C40" s="22">
        <f>+C33+C37</f>
        <v>17743</v>
      </c>
    </row>
    <row r="42" spans="1:4" ht="15.75" thickBot="1"/>
    <row r="43" spans="1:4" ht="15.75" thickBot="1">
      <c r="A43" t="s">
        <v>25</v>
      </c>
      <c r="B43" s="9">
        <v>1395</v>
      </c>
      <c r="C43" s="6">
        <f>B43*12</f>
        <v>16740</v>
      </c>
    </row>
    <row r="44" spans="1:4">
      <c r="A44" t="s">
        <v>26</v>
      </c>
      <c r="B44" s="12"/>
      <c r="C44" s="6">
        <f>SUM(B45:B50)</f>
        <v>15443.32</v>
      </c>
    </row>
    <row r="45" spans="1:4" ht="15.75" thickBot="1">
      <c r="A45" s="23" t="s">
        <v>27</v>
      </c>
      <c r="B45" s="12">
        <f>C14*12</f>
        <v>12769.32</v>
      </c>
    </row>
    <row r="46" spans="1:4" ht="15.75" thickBot="1">
      <c r="A46" s="23" t="s">
        <v>28</v>
      </c>
      <c r="B46" s="9">
        <v>1000</v>
      </c>
    </row>
    <row r="47" spans="1:4" ht="15.75" thickBot="1">
      <c r="A47" s="23" t="s">
        <v>29</v>
      </c>
      <c r="B47" s="9">
        <v>0</v>
      </c>
    </row>
    <row r="48" spans="1:4" ht="15.75" thickBot="1">
      <c r="A48" s="23" t="s">
        <v>30</v>
      </c>
      <c r="B48" s="9">
        <v>0</v>
      </c>
    </row>
    <row r="49" spans="1:4" ht="15.75" thickBot="1">
      <c r="A49" s="23" t="s">
        <v>31</v>
      </c>
      <c r="B49" s="15">
        <f>C43*0.1</f>
        <v>1674</v>
      </c>
    </row>
    <row r="50" spans="1:4" ht="15.75" thickBot="1">
      <c r="A50" s="23" t="s">
        <v>32</v>
      </c>
      <c r="B50" s="9"/>
    </row>
    <row r="51" spans="1:4" ht="15.75" thickBot="1">
      <c r="A51" t="s">
        <v>33</v>
      </c>
      <c r="C51" s="7" t="s">
        <v>4</v>
      </c>
    </row>
    <row r="53" spans="1:4" ht="15.75" thickBot="1">
      <c r="A53" s="24" t="s">
        <v>34</v>
      </c>
    </row>
    <row r="54" spans="1:4" ht="15.75" thickBot="1">
      <c r="A54" t="s">
        <v>35</v>
      </c>
      <c r="B54" s="25"/>
    </row>
    <row r="55" spans="1:4" ht="15.75" thickBot="1">
      <c r="A55" t="s">
        <v>36</v>
      </c>
      <c r="B55" s="9"/>
    </row>
    <row r="56" spans="1:4" ht="15.75" thickBot="1">
      <c r="A56" t="s">
        <v>37</v>
      </c>
      <c r="B56" s="9"/>
    </row>
    <row r="57" spans="1:4" ht="15.75" thickBot="1">
      <c r="A57" t="s">
        <v>38</v>
      </c>
      <c r="B57" s="15">
        <f>IF(C51=G5,C24+C37,0)</f>
        <v>0</v>
      </c>
      <c r="C57" s="4">
        <f>IF(B58=0,B57,B58)</f>
        <v>0</v>
      </c>
    </row>
    <row r="58" spans="1:4" ht="15.75" thickBot="1">
      <c r="A58" s="26" t="s">
        <v>39</v>
      </c>
      <c r="B58" s="9"/>
    </row>
    <row r="59" spans="1:4">
      <c r="A59" s="27" t="s">
        <v>40</v>
      </c>
      <c r="B59" s="12"/>
      <c r="C59" s="6">
        <f>IF(C51=G5,C57*(B54/12)*MIN(B55,12),0)+B56</f>
        <v>0</v>
      </c>
    </row>
    <row r="61" spans="1:4">
      <c r="A61" t="s">
        <v>41</v>
      </c>
      <c r="C61" s="6">
        <f>C43-C44-C59</f>
        <v>1296.6800000000003</v>
      </c>
    </row>
    <row r="62" spans="1:4" ht="15.75" thickBot="1"/>
    <row r="63" spans="1:4" ht="15.75" thickBot="1">
      <c r="A63" t="s">
        <v>42</v>
      </c>
      <c r="B63" s="28"/>
      <c r="C63" s="29">
        <f>C61/C43</f>
        <v>7.7459976105137412E-2</v>
      </c>
      <c r="D63" s="30"/>
    </row>
    <row r="64" spans="1:4" ht="15.75" thickBot="1">
      <c r="A64" s="31" t="s">
        <v>43</v>
      </c>
      <c r="B64" s="28"/>
      <c r="C64" s="32">
        <f>(C9/C11)</f>
        <v>1.324717457221009</v>
      </c>
      <c r="D64" s="30"/>
    </row>
    <row r="66" spans="1:3" ht="15.75" thickBot="1">
      <c r="A66" t="s">
        <v>44</v>
      </c>
    </row>
    <row r="67" spans="1:3">
      <c r="A67" s="44"/>
      <c r="B67" s="45"/>
      <c r="C67" s="46"/>
    </row>
    <row r="68" spans="1:3">
      <c r="A68" s="47"/>
      <c r="B68" s="48"/>
      <c r="C68" s="49"/>
    </row>
    <row r="69" spans="1:3">
      <c r="A69" s="47"/>
      <c r="B69" s="48"/>
      <c r="C69" s="49"/>
    </row>
    <row r="70" spans="1:3">
      <c r="A70" s="47"/>
      <c r="B70" s="48"/>
      <c r="C70" s="49"/>
    </row>
    <row r="71" spans="1:3">
      <c r="A71" s="47"/>
      <c r="B71" s="48"/>
      <c r="C71" s="49"/>
    </row>
    <row r="72" spans="1:3">
      <c r="A72" s="47"/>
      <c r="B72" s="48"/>
      <c r="C72" s="49"/>
    </row>
    <row r="73" spans="1:3" ht="15.75" thickBot="1">
      <c r="A73" s="50"/>
      <c r="B73" s="51"/>
      <c r="C73" s="52"/>
    </row>
    <row r="74" spans="1:3">
      <c r="A74" s="39" t="s">
        <v>45</v>
      </c>
    </row>
    <row r="75" spans="1:3" ht="135">
      <c r="A75" s="39" t="s">
        <v>46</v>
      </c>
    </row>
    <row r="76" spans="1:3">
      <c r="A76" s="39"/>
    </row>
    <row r="77" spans="1:3" ht="180">
      <c r="A77" s="39" t="s">
        <v>47</v>
      </c>
    </row>
  </sheetData>
  <sheetProtection algorithmName="SHA-512" hashValue="bSKeuSR7jETvEVsqmtwA8jx+Vw0r9Wh1la2+jLrIIOkmuu6b6muONGUhfO2Kx7WhMDb7wVht/MbVAHcdXL55GA==" saltValue="TSbLl/wnwSm94VdXGzWF1Q==" spinCount="100000" sheet="1" objects="1" scenarios="1"/>
  <mergeCells count="3">
    <mergeCell ref="B1:C1"/>
    <mergeCell ref="A2:C2"/>
    <mergeCell ref="A67:C73"/>
  </mergeCells>
  <dataValidations count="1">
    <dataValidation type="list" allowBlank="1" showInputMessage="1" showErrorMessage="1" sqref="C51 C4:C5" xr:uid="{06D96931-C4B7-4C34-A1FD-A9995DB0FCDC}">
      <formula1>$G$5:$G$6</formula1>
    </dataValidation>
  </dataValidations>
  <pageMargins left="0.75" right="0.25" top="0.75" bottom="0.25" header="0" footer="0"/>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1CE33-9B9E-4F9D-AA36-5A577FDF093F}">
  <dimension ref="A1:G607"/>
  <sheetViews>
    <sheetView workbookViewId="0">
      <pane xSplit="1" ySplit="10" topLeftCell="B50" activePane="bottomRight" state="frozen"/>
      <selection pane="bottomRight" activeCell="G15" sqref="G15"/>
      <selection pane="bottomLeft" activeCell="A11" sqref="A11"/>
      <selection pane="topRight" activeCell="B1" sqref="B1"/>
    </sheetView>
  </sheetViews>
  <sheetFormatPr defaultRowHeight="15"/>
  <cols>
    <col min="2" max="3" width="12.5703125" bestFit="1" customWidth="1"/>
    <col min="7" max="7" width="11.5703125" bestFit="1" customWidth="1"/>
  </cols>
  <sheetData>
    <row r="1" spans="1:7">
      <c r="A1" s="53" t="s">
        <v>48</v>
      </c>
      <c r="B1" s="53"/>
      <c r="C1" s="53"/>
      <c r="D1" s="53"/>
      <c r="E1" s="53"/>
      <c r="F1" s="53"/>
      <c r="G1" s="53"/>
    </row>
    <row r="4" spans="1:7">
      <c r="A4" t="s">
        <v>49</v>
      </c>
      <c r="C4" s="33">
        <f>'LT Buy and Hold'!C11</f>
        <v>188644</v>
      </c>
    </row>
    <row r="5" spans="1:7">
      <c r="A5" t="s">
        <v>50</v>
      </c>
      <c r="C5" s="34">
        <f>'LT Buy and Hold'!C17</f>
        <v>344</v>
      </c>
    </row>
    <row r="6" spans="1:7">
      <c r="A6" t="s">
        <v>35</v>
      </c>
      <c r="C6" s="35">
        <f>'LT Buy and Hold'!C13</f>
        <v>3.5000000000000003E-2</v>
      </c>
    </row>
    <row r="7" spans="1:7">
      <c r="A7" t="s">
        <v>51</v>
      </c>
      <c r="C7" s="34">
        <f>'LT Buy and Hold'!C15</f>
        <v>858</v>
      </c>
    </row>
    <row r="8" spans="1:7">
      <c r="A8" t="s">
        <v>52</v>
      </c>
      <c r="C8" s="34">
        <f ca="1">SUM(E11:E407)</f>
        <v>113288.36377910442</v>
      </c>
    </row>
    <row r="10" spans="1:7" s="36" customFormat="1">
      <c r="B10" s="36" t="s">
        <v>53</v>
      </c>
      <c r="C10" s="36" t="s">
        <v>54</v>
      </c>
      <c r="D10" s="36" t="s">
        <v>51</v>
      </c>
      <c r="E10" s="36" t="s">
        <v>55</v>
      </c>
      <c r="F10" s="36" t="s">
        <v>56</v>
      </c>
      <c r="G10" s="36" t="s">
        <v>57</v>
      </c>
    </row>
    <row r="11" spans="1:7">
      <c r="A11" s="34">
        <v>1</v>
      </c>
      <c r="B11" s="37">
        <f t="shared" ref="B11:B74" ca="1" si="0">IF(A11&gt;$C$5,0,LOOKUP($C$5,A11:A524,$C$4))</f>
        <v>0</v>
      </c>
      <c r="C11" s="37">
        <f t="shared" ref="C11:C74" ca="1" si="1">IF(B11&gt;0,B11,G12)</f>
        <v>7616.1500082468629</v>
      </c>
      <c r="D11" s="37">
        <f t="shared" ref="D11:D74" ca="1" si="2">IF(C11&gt;0,$C$7,0)</f>
        <v>858</v>
      </c>
      <c r="E11" s="37">
        <f t="shared" ref="E11:E74" ca="1" si="3">C11*$C$6/12</f>
        <v>22.213770857386688</v>
      </c>
      <c r="F11" s="37">
        <f t="shared" ref="F11:F74" ca="1" si="4">D11-E11</f>
        <v>835.78622914261337</v>
      </c>
      <c r="G11" s="37">
        <f t="shared" ref="G11:G74" ca="1" si="5">C11-F11</f>
        <v>6780.3637791042493</v>
      </c>
    </row>
    <row r="12" spans="1:7">
      <c r="A12" s="34">
        <f t="shared" ref="A12:A75" si="6">A11+1</f>
        <v>2</v>
      </c>
      <c r="B12" s="37">
        <f t="shared" ca="1" si="0"/>
        <v>0</v>
      </c>
      <c r="C12" s="37">
        <f t="shared" ca="1" si="1"/>
        <v>8449.5056168643423</v>
      </c>
      <c r="D12" s="37">
        <f t="shared" ca="1" si="2"/>
        <v>858</v>
      </c>
      <c r="E12" s="37">
        <f t="shared" ca="1" si="3"/>
        <v>24.644391382521004</v>
      </c>
      <c r="F12" s="37">
        <f t="shared" ca="1" si="4"/>
        <v>833.35560861747899</v>
      </c>
      <c r="G12" s="37">
        <f t="shared" ca="1" si="5"/>
        <v>7616.1500082468629</v>
      </c>
    </row>
    <row r="13" spans="1:7">
      <c r="A13" s="34">
        <f t="shared" si="6"/>
        <v>3</v>
      </c>
      <c r="B13" s="37">
        <f t="shared" ca="1" si="0"/>
        <v>0</v>
      </c>
      <c r="C13" s="37">
        <f t="shared" ca="1" si="1"/>
        <v>9280.4376736495306</v>
      </c>
      <c r="D13" s="37">
        <f t="shared" ca="1" si="2"/>
        <v>858</v>
      </c>
      <c r="E13" s="37">
        <f t="shared" ca="1" si="3"/>
        <v>27.067943214811134</v>
      </c>
      <c r="F13" s="37">
        <f t="shared" ca="1" si="4"/>
        <v>830.93205678518882</v>
      </c>
      <c r="G13" s="37">
        <f t="shared" ca="1" si="5"/>
        <v>8449.5056168643423</v>
      </c>
    </row>
    <row r="14" spans="1:7">
      <c r="A14" s="34">
        <f t="shared" si="6"/>
        <v>4</v>
      </c>
      <c r="B14" s="37">
        <f t="shared" ca="1" si="0"/>
        <v>0</v>
      </c>
      <c r="C14" s="37">
        <f t="shared" ca="1" si="1"/>
        <v>10108.953226738211</v>
      </c>
      <c r="D14" s="37">
        <f t="shared" ca="1" si="2"/>
        <v>858</v>
      </c>
      <c r="E14" s="37">
        <f t="shared" ca="1" si="3"/>
        <v>29.484446911319782</v>
      </c>
      <c r="F14" s="37">
        <f t="shared" ca="1" si="4"/>
        <v>828.51555308868024</v>
      </c>
      <c r="G14" s="37">
        <f t="shared" ca="1" si="5"/>
        <v>9280.4376736495306</v>
      </c>
    </row>
    <row r="15" spans="1:7">
      <c r="A15" s="34">
        <f t="shared" si="6"/>
        <v>5</v>
      </c>
      <c r="B15" s="37">
        <f t="shared" ca="1" si="0"/>
        <v>0</v>
      </c>
      <c r="C15" s="37">
        <f t="shared" ca="1" si="1"/>
        <v>10935.059303768885</v>
      </c>
      <c r="D15" s="37">
        <f t="shared" ca="1" si="2"/>
        <v>858</v>
      </c>
      <c r="E15" s="37">
        <f t="shared" ca="1" si="3"/>
        <v>31.893922969325917</v>
      </c>
      <c r="F15" s="37">
        <f t="shared" ca="1" si="4"/>
        <v>826.1060770306741</v>
      </c>
      <c r="G15" s="37">
        <f t="shared" ca="1" si="5"/>
        <v>10108.953226738211</v>
      </c>
    </row>
    <row r="16" spans="1:7">
      <c r="A16" s="34">
        <f t="shared" si="6"/>
        <v>6</v>
      </c>
      <c r="B16" s="37">
        <f t="shared" ca="1" si="0"/>
        <v>0</v>
      </c>
      <c r="C16" s="37">
        <f t="shared" ca="1" si="1"/>
        <v>11758.762911942385</v>
      </c>
      <c r="D16" s="37">
        <f t="shared" ca="1" si="2"/>
        <v>858</v>
      </c>
      <c r="E16" s="37">
        <f t="shared" ca="1" si="3"/>
        <v>34.296391826498628</v>
      </c>
      <c r="F16" s="37">
        <f t="shared" ca="1" si="4"/>
        <v>823.70360817350138</v>
      </c>
      <c r="G16" s="37">
        <f t="shared" ca="1" si="5"/>
        <v>10935.059303768885</v>
      </c>
    </row>
    <row r="17" spans="1:7">
      <c r="A17" s="34">
        <f t="shared" si="6"/>
        <v>7</v>
      </c>
      <c r="B17" s="37">
        <f t="shared" ca="1" si="0"/>
        <v>0</v>
      </c>
      <c r="C17" s="37">
        <f t="shared" ca="1" si="1"/>
        <v>12580.071038081314</v>
      </c>
      <c r="D17" s="37">
        <f t="shared" ca="1" si="2"/>
        <v>858</v>
      </c>
      <c r="E17" s="37">
        <f t="shared" ca="1" si="3"/>
        <v>36.691873861070505</v>
      </c>
      <c r="F17" s="37">
        <f t="shared" ca="1" si="4"/>
        <v>821.30812613892954</v>
      </c>
      <c r="G17" s="37">
        <f t="shared" ca="1" si="5"/>
        <v>11758.762911942385</v>
      </c>
    </row>
    <row r="18" spans="1:7">
      <c r="A18" s="34">
        <f t="shared" si="6"/>
        <v>8</v>
      </c>
      <c r="B18" s="37">
        <f t="shared" ca="1" si="0"/>
        <v>0</v>
      </c>
      <c r="C18" s="37">
        <f t="shared" ca="1" si="1"/>
        <v>13398.990648689303</v>
      </c>
      <c r="D18" s="37">
        <f t="shared" ca="1" si="2"/>
        <v>858</v>
      </c>
      <c r="E18" s="37">
        <f t="shared" ca="1" si="3"/>
        <v>39.080389392010467</v>
      </c>
      <c r="F18" s="37">
        <f t="shared" ca="1" si="4"/>
        <v>818.91961060798951</v>
      </c>
      <c r="G18" s="37">
        <f t="shared" ca="1" si="5"/>
        <v>12580.071038081314</v>
      </c>
    </row>
    <row r="19" spans="1:7">
      <c r="A19" s="34">
        <f t="shared" si="6"/>
        <v>9</v>
      </c>
      <c r="B19" s="37">
        <f t="shared" ca="1" si="0"/>
        <v>0</v>
      </c>
      <c r="C19" s="37">
        <f t="shared" ca="1" si="1"/>
        <v>14215.528690010107</v>
      </c>
      <c r="D19" s="37">
        <f t="shared" ca="1" si="2"/>
        <v>858</v>
      </c>
      <c r="E19" s="37">
        <f t="shared" ca="1" si="3"/>
        <v>41.461958679196151</v>
      </c>
      <c r="F19" s="37">
        <f t="shared" ca="1" si="4"/>
        <v>816.53804132080381</v>
      </c>
      <c r="G19" s="37">
        <f t="shared" ca="1" si="5"/>
        <v>13398.990648689303</v>
      </c>
    </row>
    <row r="20" spans="1:7">
      <c r="A20" s="34">
        <f t="shared" si="6"/>
        <v>10</v>
      </c>
      <c r="B20" s="37">
        <f t="shared" ca="1" si="0"/>
        <v>0</v>
      </c>
      <c r="C20" s="37">
        <f t="shared" ca="1" si="1"/>
        <v>15029.692088086522</v>
      </c>
      <c r="D20" s="37">
        <f t="shared" ca="1" si="2"/>
        <v>858</v>
      </c>
      <c r="E20" s="37">
        <f t="shared" ca="1" si="3"/>
        <v>43.836601923585697</v>
      </c>
      <c r="F20" s="37">
        <f t="shared" ca="1" si="4"/>
        <v>814.1633980764143</v>
      </c>
      <c r="G20" s="37">
        <f t="shared" ca="1" si="5"/>
        <v>14215.528690010107</v>
      </c>
    </row>
    <row r="21" spans="1:7">
      <c r="A21" s="34">
        <f t="shared" si="6"/>
        <v>11</v>
      </c>
      <c r="B21" s="37">
        <f t="shared" ca="1" si="0"/>
        <v>0</v>
      </c>
      <c r="C21" s="37">
        <f t="shared" ca="1" si="1"/>
        <v>15841.487748819132</v>
      </c>
      <c r="D21" s="37">
        <f t="shared" ca="1" si="2"/>
        <v>858</v>
      </c>
      <c r="E21" s="37">
        <f t="shared" ca="1" si="3"/>
        <v>46.204339267389145</v>
      </c>
      <c r="F21" s="37">
        <f t="shared" ca="1" si="4"/>
        <v>811.79566073261083</v>
      </c>
      <c r="G21" s="37">
        <f t="shared" ca="1" si="5"/>
        <v>15029.692088086522</v>
      </c>
    </row>
    <row r="22" spans="1:7">
      <c r="A22" s="34">
        <f t="shared" si="6"/>
        <v>12</v>
      </c>
      <c r="B22" s="37">
        <f t="shared" ca="1" si="0"/>
        <v>0</v>
      </c>
      <c r="C22" s="37">
        <f t="shared" ca="1" si="1"/>
        <v>16650.922558024893</v>
      </c>
      <c r="D22" s="37">
        <f t="shared" ca="1" si="2"/>
        <v>858</v>
      </c>
      <c r="E22" s="37">
        <f t="shared" ca="1" si="3"/>
        <v>48.565190794239278</v>
      </c>
      <c r="F22" s="37">
        <f t="shared" ca="1" si="4"/>
        <v>809.43480920576076</v>
      </c>
      <c r="G22" s="37">
        <f t="shared" ca="1" si="5"/>
        <v>15841.487748819132</v>
      </c>
    </row>
    <row r="23" spans="1:7">
      <c r="A23" s="34">
        <f t="shared" si="6"/>
        <v>13</v>
      </c>
      <c r="B23" s="37">
        <f t="shared" ca="1" si="0"/>
        <v>0</v>
      </c>
      <c r="C23" s="37">
        <f t="shared" ca="1" si="1"/>
        <v>17458.003381495531</v>
      </c>
      <c r="D23" s="37">
        <f t="shared" ca="1" si="2"/>
        <v>858</v>
      </c>
      <c r="E23" s="37">
        <f t="shared" ca="1" si="3"/>
        <v>50.91917652936197</v>
      </c>
      <c r="F23" s="37">
        <f t="shared" ca="1" si="4"/>
        <v>807.08082347063805</v>
      </c>
      <c r="G23" s="37">
        <f t="shared" ca="1" si="5"/>
        <v>16650.922558024893</v>
      </c>
    </row>
    <row r="24" spans="1:7">
      <c r="A24" s="34">
        <f t="shared" si="6"/>
        <v>14</v>
      </c>
      <c r="B24" s="37">
        <f t="shared" ca="1" si="0"/>
        <v>0</v>
      </c>
      <c r="C24" s="37">
        <f t="shared" ca="1" si="1"/>
        <v>18262.737065055786</v>
      </c>
      <c r="D24" s="37">
        <f t="shared" ca="1" si="2"/>
        <v>858</v>
      </c>
      <c r="E24" s="37">
        <f t="shared" ca="1" si="3"/>
        <v>53.266316439746049</v>
      </c>
      <c r="F24" s="37">
        <f t="shared" ca="1" si="4"/>
        <v>804.73368356025389</v>
      </c>
      <c r="G24" s="37">
        <f t="shared" ca="1" si="5"/>
        <v>17458.003381495531</v>
      </c>
    </row>
    <row r="25" spans="1:7">
      <c r="A25" s="34">
        <f t="shared" si="6"/>
        <v>15</v>
      </c>
      <c r="B25" s="37">
        <f t="shared" ca="1" si="0"/>
        <v>0</v>
      </c>
      <c r="C25" s="37">
        <f t="shared" ca="1" si="1"/>
        <v>19065.130434621475</v>
      </c>
      <c r="D25" s="37">
        <f t="shared" ca="1" si="2"/>
        <v>858</v>
      </c>
      <c r="E25" s="37">
        <f t="shared" ca="1" si="3"/>
        <v>55.606630434312642</v>
      </c>
      <c r="F25" s="37">
        <f t="shared" ca="1" si="4"/>
        <v>802.39336956568741</v>
      </c>
      <c r="G25" s="37">
        <f t="shared" ca="1" si="5"/>
        <v>18262.737065055786</v>
      </c>
    </row>
    <row r="26" spans="1:7">
      <c r="A26" s="34">
        <f t="shared" si="6"/>
        <v>16</v>
      </c>
      <c r="B26" s="37">
        <f t="shared" ca="1" si="0"/>
        <v>0</v>
      </c>
      <c r="C26" s="37">
        <f t="shared" ca="1" si="1"/>
        <v>19865.190296257391</v>
      </c>
      <c r="D26" s="37">
        <f t="shared" ca="1" si="2"/>
        <v>858</v>
      </c>
      <c r="E26" s="37">
        <f t="shared" ca="1" si="3"/>
        <v>57.940138364084071</v>
      </c>
      <c r="F26" s="37">
        <f t="shared" ca="1" si="4"/>
        <v>800.05986163591592</v>
      </c>
      <c r="G26" s="37">
        <f t="shared" ca="1" si="5"/>
        <v>19065.130434621475</v>
      </c>
    </row>
    <row r="27" spans="1:7">
      <c r="A27" s="34">
        <f t="shared" si="6"/>
        <v>17</v>
      </c>
      <c r="B27" s="37">
        <f t="shared" ca="1" si="0"/>
        <v>0</v>
      </c>
      <c r="C27" s="37">
        <f t="shared" ca="1" si="1"/>
        <v>20662.92343623504</v>
      </c>
      <c r="D27" s="37">
        <f t="shared" ca="1" si="2"/>
        <v>858</v>
      </c>
      <c r="E27" s="37">
        <f t="shared" ca="1" si="3"/>
        <v>60.266860022352205</v>
      </c>
      <c r="F27" s="37">
        <f t="shared" ca="1" si="4"/>
        <v>797.73313997764785</v>
      </c>
      <c r="G27" s="37">
        <f t="shared" ca="1" si="5"/>
        <v>19865.190296257391</v>
      </c>
    </row>
    <row r="28" spans="1:7">
      <c r="A28" s="34">
        <f t="shared" si="6"/>
        <v>18</v>
      </c>
      <c r="B28" s="37">
        <f t="shared" ca="1" si="0"/>
        <v>0</v>
      </c>
      <c r="C28" s="37">
        <f t="shared" ca="1" si="1"/>
        <v>21458.336621090195</v>
      </c>
      <c r="D28" s="37">
        <f t="shared" ca="1" si="2"/>
        <v>858</v>
      </c>
      <c r="E28" s="37">
        <f t="shared" ca="1" si="3"/>
        <v>62.586815144846412</v>
      </c>
      <c r="F28" s="37">
        <f t="shared" ca="1" si="4"/>
        <v>795.41318485515353</v>
      </c>
      <c r="G28" s="37">
        <f t="shared" ca="1" si="5"/>
        <v>20662.92343623504</v>
      </c>
    </row>
    <row r="29" spans="1:7">
      <c r="A29" s="34">
        <f t="shared" si="6"/>
        <v>19</v>
      </c>
      <c r="B29" s="37">
        <f t="shared" ca="1" si="0"/>
        <v>0</v>
      </c>
      <c r="C29" s="37">
        <f t="shared" ca="1" si="1"/>
        <v>22251.436597680295</v>
      </c>
      <c r="D29" s="37">
        <f t="shared" ca="1" si="2"/>
        <v>858</v>
      </c>
      <c r="E29" s="37">
        <f t="shared" ca="1" si="3"/>
        <v>64.900023409900868</v>
      </c>
      <c r="F29" s="37">
        <f t="shared" ca="1" si="4"/>
        <v>793.09997659009912</v>
      </c>
      <c r="G29" s="37">
        <f t="shared" ca="1" si="5"/>
        <v>21458.336621090195</v>
      </c>
    </row>
    <row r="30" spans="1:7">
      <c r="A30" s="34">
        <f t="shared" si="6"/>
        <v>20</v>
      </c>
      <c r="B30" s="37">
        <f t="shared" ca="1" si="0"/>
        <v>0</v>
      </c>
      <c r="C30" s="37">
        <f t="shared" ca="1" si="1"/>
        <v>23042.230093241673</v>
      </c>
      <c r="D30" s="37">
        <f t="shared" ca="1" si="2"/>
        <v>858</v>
      </c>
      <c r="E30" s="37">
        <f t="shared" ca="1" si="3"/>
        <v>67.20650443862155</v>
      </c>
      <c r="F30" s="37">
        <f t="shared" ca="1" si="4"/>
        <v>790.79349556137845</v>
      </c>
      <c r="G30" s="37">
        <f t="shared" ca="1" si="5"/>
        <v>22251.436597680295</v>
      </c>
    </row>
    <row r="31" spans="1:7">
      <c r="A31" s="34">
        <f t="shared" si="6"/>
        <v>21</v>
      </c>
      <c r="B31" s="37">
        <f t="shared" ca="1" si="0"/>
        <v>0</v>
      </c>
      <c r="C31" s="37">
        <f t="shared" ca="1" si="1"/>
        <v>23830.723815446621</v>
      </c>
      <c r="D31" s="37">
        <f t="shared" ca="1" si="2"/>
        <v>858</v>
      </c>
      <c r="E31" s="37">
        <f t="shared" ca="1" si="3"/>
        <v>69.506277795052654</v>
      </c>
      <c r="F31" s="37">
        <f t="shared" ca="1" si="4"/>
        <v>788.49372220494729</v>
      </c>
      <c r="G31" s="37">
        <f t="shared" ca="1" si="5"/>
        <v>23042.230093241673</v>
      </c>
    </row>
    <row r="32" spans="1:7">
      <c r="A32" s="34">
        <f t="shared" si="6"/>
        <v>22</v>
      </c>
      <c r="B32" s="37">
        <f t="shared" ca="1" si="0"/>
        <v>0</v>
      </c>
      <c r="C32" s="37">
        <f t="shared" ca="1" si="1"/>
        <v>24616.92445246028</v>
      </c>
      <c r="D32" s="37">
        <f t="shared" ca="1" si="2"/>
        <v>858</v>
      </c>
      <c r="E32" s="37">
        <f t="shared" ca="1" si="3"/>
        <v>71.799362986342487</v>
      </c>
      <c r="F32" s="37">
        <f t="shared" ca="1" si="4"/>
        <v>786.20063701365757</v>
      </c>
      <c r="G32" s="37">
        <f t="shared" ca="1" si="5"/>
        <v>23830.723815446621</v>
      </c>
    </row>
    <row r="33" spans="1:7">
      <c r="A33" s="34">
        <f t="shared" si="6"/>
        <v>23</v>
      </c>
      <c r="B33" s="37">
        <f t="shared" ca="1" si="0"/>
        <v>0</v>
      </c>
      <c r="C33" s="37">
        <f t="shared" ca="1" si="1"/>
        <v>25400.838672997372</v>
      </c>
      <c r="D33" s="37">
        <f t="shared" ca="1" si="2"/>
        <v>858</v>
      </c>
      <c r="E33" s="37">
        <f t="shared" ca="1" si="3"/>
        <v>74.085779462909002</v>
      </c>
      <c r="F33" s="37">
        <f t="shared" ca="1" si="4"/>
        <v>783.91422053709096</v>
      </c>
      <c r="G33" s="37">
        <f t="shared" ca="1" si="5"/>
        <v>24616.92445246028</v>
      </c>
    </row>
    <row r="34" spans="1:7">
      <c r="A34" s="34">
        <f t="shared" si="6"/>
        <v>24</v>
      </c>
      <c r="B34" s="37">
        <f t="shared" ca="1" si="0"/>
        <v>0</v>
      </c>
      <c r="C34" s="37">
        <f t="shared" ca="1" si="1"/>
        <v>26182.473126378765</v>
      </c>
      <c r="D34" s="37">
        <f t="shared" ca="1" si="2"/>
        <v>858</v>
      </c>
      <c r="E34" s="37">
        <f t="shared" ca="1" si="3"/>
        <v>76.365546618604739</v>
      </c>
      <c r="F34" s="37">
        <f t="shared" ca="1" si="4"/>
        <v>781.63445338139525</v>
      </c>
      <c r="G34" s="37">
        <f t="shared" ca="1" si="5"/>
        <v>25400.838672997372</v>
      </c>
    </row>
    <row r="35" spans="1:7">
      <c r="A35" s="34">
        <f t="shared" si="6"/>
        <v>25</v>
      </c>
      <c r="B35" s="37">
        <f t="shared" ca="1" si="0"/>
        <v>0</v>
      </c>
      <c r="C35" s="37">
        <f t="shared" ca="1" si="1"/>
        <v>26961.834442587882</v>
      </c>
      <c r="D35" s="37">
        <f t="shared" ca="1" si="2"/>
        <v>858</v>
      </c>
      <c r="E35" s="37">
        <f t="shared" ca="1" si="3"/>
        <v>78.638683790881331</v>
      </c>
      <c r="F35" s="37">
        <f t="shared" ca="1" si="4"/>
        <v>779.36131620911863</v>
      </c>
      <c r="G35" s="37">
        <f t="shared" ca="1" si="5"/>
        <v>26182.473126378765</v>
      </c>
    </row>
    <row r="36" spans="1:7">
      <c r="A36" s="34">
        <f t="shared" si="6"/>
        <v>26</v>
      </c>
      <c r="B36" s="37">
        <f t="shared" ca="1" si="0"/>
        <v>0</v>
      </c>
      <c r="C36" s="37">
        <f t="shared" ca="1" si="1"/>
        <v>27738.929232326929</v>
      </c>
      <c r="D36" s="37">
        <f t="shared" ca="1" si="2"/>
        <v>858</v>
      </c>
      <c r="E36" s="37">
        <f t="shared" ca="1" si="3"/>
        <v>80.905210260953552</v>
      </c>
      <c r="F36" s="37">
        <f t="shared" ca="1" si="4"/>
        <v>777.0947897390464</v>
      </c>
      <c r="G36" s="37">
        <f t="shared" ca="1" si="5"/>
        <v>26961.834442587882</v>
      </c>
    </row>
    <row r="37" spans="1:7">
      <c r="A37" s="34">
        <f t="shared" si="6"/>
        <v>27</v>
      </c>
      <c r="B37" s="37">
        <f t="shared" ca="1" si="0"/>
        <v>0</v>
      </c>
      <c r="C37" s="37">
        <f t="shared" ca="1" si="1"/>
        <v>28513.764087072967</v>
      </c>
      <c r="D37" s="37">
        <f t="shared" ca="1" si="2"/>
        <v>858</v>
      </c>
      <c r="E37" s="37">
        <f t="shared" ca="1" si="3"/>
        <v>83.16514525396282</v>
      </c>
      <c r="F37" s="37">
        <f t="shared" ca="1" si="4"/>
        <v>774.83485474603719</v>
      </c>
      <c r="G37" s="37">
        <f t="shared" ca="1" si="5"/>
        <v>27738.929232326929</v>
      </c>
    </row>
    <row r="38" spans="1:7">
      <c r="A38" s="34">
        <f t="shared" si="6"/>
        <v>28</v>
      </c>
      <c r="B38" s="37">
        <f t="shared" ca="1" si="0"/>
        <v>0</v>
      </c>
      <c r="C38" s="37">
        <f t="shared" ca="1" si="1"/>
        <v>29286.345579133827</v>
      </c>
      <c r="D38" s="37">
        <f t="shared" ca="1" si="2"/>
        <v>858</v>
      </c>
      <c r="E38" s="37">
        <f t="shared" ca="1" si="3"/>
        <v>85.418507939140341</v>
      </c>
      <c r="F38" s="37">
        <f t="shared" ca="1" si="4"/>
        <v>772.58149206085966</v>
      </c>
      <c r="G38" s="37">
        <f t="shared" ca="1" si="5"/>
        <v>28513.764087072967</v>
      </c>
    </row>
    <row r="39" spans="1:7">
      <c r="A39" s="34">
        <f t="shared" si="6"/>
        <v>29</v>
      </c>
      <c r="B39" s="37">
        <f t="shared" ca="1" si="0"/>
        <v>0</v>
      </c>
      <c r="C39" s="37">
        <f t="shared" ca="1" si="1"/>
        <v>30056.680261703859</v>
      </c>
      <c r="D39" s="37">
        <f t="shared" ca="1" si="2"/>
        <v>858</v>
      </c>
      <c r="E39" s="37">
        <f t="shared" ca="1" si="3"/>
        <v>87.665317429969605</v>
      </c>
      <c r="F39" s="37">
        <f t="shared" ca="1" si="4"/>
        <v>770.3346825700304</v>
      </c>
      <c r="G39" s="37">
        <f t="shared" ca="1" si="5"/>
        <v>29286.345579133827</v>
      </c>
    </row>
    <row r="40" spans="1:7">
      <c r="A40" s="34">
        <f t="shared" si="6"/>
        <v>30</v>
      </c>
      <c r="B40" s="37">
        <f t="shared" ca="1" si="0"/>
        <v>0</v>
      </c>
      <c r="C40" s="37">
        <f t="shared" ca="1" si="1"/>
        <v>30824.774668919512</v>
      </c>
      <c r="D40" s="37">
        <f t="shared" ca="1" si="2"/>
        <v>858</v>
      </c>
      <c r="E40" s="37">
        <f t="shared" ca="1" si="3"/>
        <v>89.905592784348585</v>
      </c>
      <c r="F40" s="37">
        <f t="shared" ca="1" si="4"/>
        <v>768.09440721565147</v>
      </c>
      <c r="G40" s="37">
        <f t="shared" ca="1" si="5"/>
        <v>30056.680261703859</v>
      </c>
    </row>
    <row r="41" spans="1:7">
      <c r="A41" s="34">
        <f t="shared" si="6"/>
        <v>31</v>
      </c>
      <c r="B41" s="37">
        <f t="shared" ca="1" si="0"/>
        <v>0</v>
      </c>
      <c r="C41" s="37">
        <f t="shared" ca="1" si="1"/>
        <v>31590.635315914762</v>
      </c>
      <c r="D41" s="37">
        <f t="shared" ca="1" si="2"/>
        <v>858</v>
      </c>
      <c r="E41" s="37">
        <f t="shared" ca="1" si="3"/>
        <v>92.139353004751399</v>
      </c>
      <c r="F41" s="37">
        <f t="shared" ca="1" si="4"/>
        <v>765.86064699524854</v>
      </c>
      <c r="G41" s="37">
        <f t="shared" ca="1" si="5"/>
        <v>30824.774668919512</v>
      </c>
    </row>
    <row r="42" spans="1:7">
      <c r="A42" s="34">
        <f t="shared" si="6"/>
        <v>32</v>
      </c>
      <c r="B42" s="37">
        <f t="shared" ca="1" si="0"/>
        <v>0</v>
      </c>
      <c r="C42" s="37">
        <f t="shared" ca="1" si="1"/>
        <v>32354.268698876371</v>
      </c>
      <c r="D42" s="37">
        <f t="shared" ca="1" si="2"/>
        <v>858</v>
      </c>
      <c r="E42" s="37">
        <f t="shared" ca="1" si="3"/>
        <v>94.366617038389435</v>
      </c>
      <c r="F42" s="37">
        <f t="shared" ca="1" si="4"/>
        <v>763.63338296161055</v>
      </c>
      <c r="G42" s="37">
        <f t="shared" ca="1" si="5"/>
        <v>31590.635315914762</v>
      </c>
    </row>
    <row r="43" spans="1:7">
      <c r="A43" s="34">
        <f t="shared" si="6"/>
        <v>33</v>
      </c>
      <c r="B43" s="37">
        <f t="shared" ca="1" si="0"/>
        <v>0</v>
      </c>
      <c r="C43" s="37">
        <f t="shared" ca="1" si="1"/>
        <v>33115.681295098999</v>
      </c>
      <c r="D43" s="37">
        <f t="shared" ca="1" si="2"/>
        <v>858</v>
      </c>
      <c r="E43" s="37">
        <f t="shared" ca="1" si="3"/>
        <v>96.587403777372103</v>
      </c>
      <c r="F43" s="37">
        <f t="shared" ca="1" si="4"/>
        <v>761.41259622262794</v>
      </c>
      <c r="G43" s="37">
        <f t="shared" ca="1" si="5"/>
        <v>32354.268698876371</v>
      </c>
    </row>
    <row r="44" spans="1:7">
      <c r="A44" s="34">
        <f t="shared" si="6"/>
        <v>34</v>
      </c>
      <c r="B44" s="37">
        <f t="shared" ca="1" si="0"/>
        <v>0</v>
      </c>
      <c r="C44" s="37">
        <f t="shared" ca="1" si="1"/>
        <v>33874.879563040129</v>
      </c>
      <c r="D44" s="37">
        <f t="shared" ca="1" si="2"/>
        <v>858</v>
      </c>
      <c r="E44" s="37">
        <f t="shared" ca="1" si="3"/>
        <v>98.80173205886706</v>
      </c>
      <c r="F44" s="37">
        <f t="shared" ca="1" si="4"/>
        <v>759.19826794113294</v>
      </c>
      <c r="G44" s="37">
        <f t="shared" ca="1" si="5"/>
        <v>33115.681295098999</v>
      </c>
    </row>
    <row r="45" spans="1:7">
      <c r="A45" s="34">
        <f t="shared" si="6"/>
        <v>35</v>
      </c>
      <c r="B45" s="37">
        <f t="shared" ca="1" si="0"/>
        <v>0</v>
      </c>
      <c r="C45" s="37">
        <f t="shared" ca="1" si="1"/>
        <v>34631.869942374869</v>
      </c>
      <c r="D45" s="37">
        <f t="shared" ca="1" si="2"/>
        <v>858</v>
      </c>
      <c r="E45" s="37">
        <f t="shared" ca="1" si="3"/>
        <v>101.00962066526004</v>
      </c>
      <c r="F45" s="37">
        <f t="shared" ca="1" si="4"/>
        <v>756.99037933473994</v>
      </c>
      <c r="G45" s="37">
        <f t="shared" ca="1" si="5"/>
        <v>33874.879563040129</v>
      </c>
    </row>
    <row r="46" spans="1:7">
      <c r="A46" s="34">
        <f t="shared" si="6"/>
        <v>36</v>
      </c>
      <c r="B46" s="37">
        <f t="shared" ca="1" si="0"/>
        <v>0</v>
      </c>
      <c r="C46" s="37">
        <f t="shared" ca="1" si="1"/>
        <v>35386.658854050555</v>
      </c>
      <c r="D46" s="37">
        <f t="shared" ca="1" si="2"/>
        <v>858</v>
      </c>
      <c r="E46" s="37">
        <f t="shared" ca="1" si="3"/>
        <v>103.21108832431412</v>
      </c>
      <c r="F46" s="37">
        <f t="shared" ca="1" si="4"/>
        <v>754.78891167568588</v>
      </c>
      <c r="G46" s="37">
        <f t="shared" ca="1" si="5"/>
        <v>34631.869942374869</v>
      </c>
    </row>
    <row r="47" spans="1:7">
      <c r="A47" s="34">
        <f t="shared" si="6"/>
        <v>37</v>
      </c>
      <c r="B47" s="37">
        <f t="shared" ca="1" si="0"/>
        <v>0</v>
      </c>
      <c r="C47" s="37">
        <f t="shared" ca="1" si="1"/>
        <v>36139.252700341225</v>
      </c>
      <c r="D47" s="37">
        <f t="shared" ca="1" si="2"/>
        <v>858</v>
      </c>
      <c r="E47" s="37">
        <f t="shared" ca="1" si="3"/>
        <v>105.40615370932858</v>
      </c>
      <c r="F47" s="37">
        <f t="shared" ca="1" si="4"/>
        <v>752.59384629067142</v>
      </c>
      <c r="G47" s="37">
        <f t="shared" ca="1" si="5"/>
        <v>35386.658854050555</v>
      </c>
    </row>
    <row r="48" spans="1:7">
      <c r="A48" s="34">
        <f t="shared" si="6"/>
        <v>38</v>
      </c>
      <c r="B48" s="37">
        <f t="shared" ca="1" si="0"/>
        <v>0</v>
      </c>
      <c r="C48" s="37">
        <f t="shared" ca="1" si="1"/>
        <v>36889.657864901928</v>
      </c>
      <c r="D48" s="37">
        <f t="shared" ca="1" si="2"/>
        <v>858</v>
      </c>
      <c r="E48" s="37">
        <f t="shared" ca="1" si="3"/>
        <v>107.5948354392973</v>
      </c>
      <c r="F48" s="37">
        <f t="shared" ca="1" si="4"/>
        <v>750.4051645607027</v>
      </c>
      <c r="G48" s="37">
        <f t="shared" ca="1" si="5"/>
        <v>36139.252700341225</v>
      </c>
    </row>
    <row r="49" spans="1:7">
      <c r="A49" s="34">
        <f t="shared" si="6"/>
        <v>39</v>
      </c>
      <c r="B49" s="37">
        <f t="shared" ca="1" si="0"/>
        <v>0</v>
      </c>
      <c r="C49" s="37">
        <f t="shared" ca="1" si="1"/>
        <v>37637.880712822858</v>
      </c>
      <c r="D49" s="37">
        <f t="shared" ca="1" si="2"/>
        <v>858</v>
      </c>
      <c r="E49" s="37">
        <f t="shared" ca="1" si="3"/>
        <v>109.77715207906668</v>
      </c>
      <c r="F49" s="37">
        <f t="shared" ca="1" si="4"/>
        <v>748.2228479209333</v>
      </c>
      <c r="G49" s="37">
        <f t="shared" ca="1" si="5"/>
        <v>36889.657864901928</v>
      </c>
    </row>
    <row r="50" spans="1:7">
      <c r="A50" s="34">
        <f t="shared" si="6"/>
        <v>40</v>
      </c>
      <c r="B50" s="37">
        <f t="shared" ca="1" si="0"/>
        <v>0</v>
      </c>
      <c r="C50" s="37">
        <f t="shared" ca="1" si="1"/>
        <v>38383.927590683365</v>
      </c>
      <c r="D50" s="37">
        <f t="shared" ca="1" si="2"/>
        <v>858</v>
      </c>
      <c r="E50" s="37">
        <f t="shared" ca="1" si="3"/>
        <v>111.95312213949315</v>
      </c>
      <c r="F50" s="37">
        <f t="shared" ca="1" si="4"/>
        <v>746.04687786050681</v>
      </c>
      <c r="G50" s="37">
        <f t="shared" ca="1" si="5"/>
        <v>37637.880712822858</v>
      </c>
    </row>
    <row r="51" spans="1:7">
      <c r="A51" s="34">
        <f t="shared" si="6"/>
        <v>41</v>
      </c>
      <c r="B51" s="37">
        <f t="shared" ca="1" si="0"/>
        <v>0</v>
      </c>
      <c r="C51" s="37">
        <f t="shared" ca="1" si="1"/>
        <v>39127.804826605767</v>
      </c>
      <c r="D51" s="37">
        <f t="shared" ca="1" si="2"/>
        <v>858</v>
      </c>
      <c r="E51" s="37">
        <f t="shared" ca="1" si="3"/>
        <v>114.12276407760017</v>
      </c>
      <c r="F51" s="37">
        <f t="shared" ca="1" si="4"/>
        <v>743.87723592239979</v>
      </c>
      <c r="G51" s="37">
        <f t="shared" ca="1" si="5"/>
        <v>38383.927590683365</v>
      </c>
    </row>
    <row r="52" spans="1:7">
      <c r="A52" s="34">
        <f t="shared" si="6"/>
        <v>42</v>
      </c>
      <c r="B52" s="37">
        <f t="shared" ca="1" si="0"/>
        <v>0</v>
      </c>
      <c r="C52" s="37">
        <f t="shared" ca="1" si="1"/>
        <v>39869.518730309035</v>
      </c>
      <c r="D52" s="37">
        <f t="shared" ca="1" si="2"/>
        <v>858</v>
      </c>
      <c r="E52" s="37">
        <f t="shared" ca="1" si="3"/>
        <v>116.2860962967347</v>
      </c>
      <c r="F52" s="37">
        <f t="shared" ca="1" si="4"/>
        <v>741.71390370326526</v>
      </c>
      <c r="G52" s="37">
        <f t="shared" ca="1" si="5"/>
        <v>39127.804826605767</v>
      </c>
    </row>
    <row r="53" spans="1:7">
      <c r="A53" s="34">
        <f t="shared" si="6"/>
        <v>43</v>
      </c>
      <c r="B53" s="37">
        <f t="shared" ca="1" si="0"/>
        <v>0</v>
      </c>
      <c r="C53" s="37">
        <f t="shared" ca="1" si="1"/>
        <v>40609.075593162313</v>
      </c>
      <c r="D53" s="37">
        <f t="shared" ca="1" si="2"/>
        <v>858</v>
      </c>
      <c r="E53" s="37">
        <f t="shared" ca="1" si="3"/>
        <v>118.44313714672343</v>
      </c>
      <c r="F53" s="37">
        <f t="shared" ca="1" si="4"/>
        <v>739.55686285327658</v>
      </c>
      <c r="G53" s="37">
        <f t="shared" ca="1" si="5"/>
        <v>39869.518730309035</v>
      </c>
    </row>
    <row r="54" spans="1:7">
      <c r="A54" s="34">
        <f t="shared" si="6"/>
        <v>44</v>
      </c>
      <c r="B54" s="37">
        <f t="shared" ca="1" si="0"/>
        <v>0</v>
      </c>
      <c r="C54" s="37">
        <f t="shared" ca="1" si="1"/>
        <v>41346.481688238287</v>
      </c>
      <c r="D54" s="37">
        <f t="shared" ca="1" si="2"/>
        <v>858</v>
      </c>
      <c r="E54" s="37">
        <f t="shared" ca="1" si="3"/>
        <v>120.59390492402834</v>
      </c>
      <c r="F54" s="37">
        <f t="shared" ca="1" si="4"/>
        <v>737.40609507597162</v>
      </c>
      <c r="G54" s="37">
        <f t="shared" ca="1" si="5"/>
        <v>40609.075593162313</v>
      </c>
    </row>
    <row r="55" spans="1:7">
      <c r="A55" s="34">
        <f t="shared" si="6"/>
        <v>45</v>
      </c>
      <c r="B55" s="37">
        <f t="shared" ca="1" si="0"/>
        <v>0</v>
      </c>
      <c r="C55" s="37">
        <f t="shared" ca="1" si="1"/>
        <v>42081.743270366387</v>
      </c>
      <c r="D55" s="37">
        <f t="shared" ca="1" si="2"/>
        <v>858</v>
      </c>
      <c r="E55" s="37">
        <f t="shared" ca="1" si="3"/>
        <v>122.73841787190197</v>
      </c>
      <c r="F55" s="37">
        <f t="shared" ca="1" si="4"/>
        <v>735.26158212809798</v>
      </c>
      <c r="G55" s="37">
        <f t="shared" ca="1" si="5"/>
        <v>41346.481688238287</v>
      </c>
    </row>
    <row r="56" spans="1:7">
      <c r="A56" s="34">
        <f t="shared" si="6"/>
        <v>46</v>
      </c>
      <c r="B56" s="37">
        <f t="shared" ca="1" si="0"/>
        <v>0</v>
      </c>
      <c r="C56" s="37">
        <f t="shared" ca="1" si="1"/>
        <v>42814.866576185843</v>
      </c>
      <c r="D56" s="37">
        <f t="shared" ca="1" si="2"/>
        <v>858</v>
      </c>
      <c r="E56" s="37">
        <f t="shared" ca="1" si="3"/>
        <v>124.87669418054206</v>
      </c>
      <c r="F56" s="37">
        <f t="shared" ca="1" si="4"/>
        <v>733.12330581945798</v>
      </c>
      <c r="G56" s="37">
        <f t="shared" ca="1" si="5"/>
        <v>42081.743270366387</v>
      </c>
    </row>
    <row r="57" spans="1:7">
      <c r="A57" s="34">
        <f t="shared" si="6"/>
        <v>47</v>
      </c>
      <c r="B57" s="37">
        <f t="shared" ca="1" si="0"/>
        <v>0</v>
      </c>
      <c r="C57" s="37">
        <f t="shared" ca="1" si="1"/>
        <v>43545.857824198596</v>
      </c>
      <c r="D57" s="37">
        <f t="shared" ca="1" si="2"/>
        <v>858</v>
      </c>
      <c r="E57" s="37">
        <f t="shared" ca="1" si="3"/>
        <v>127.00875198724593</v>
      </c>
      <c r="F57" s="37">
        <f t="shared" ca="1" si="4"/>
        <v>730.99124801275411</v>
      </c>
      <c r="G57" s="37">
        <f t="shared" ca="1" si="5"/>
        <v>42814.866576185843</v>
      </c>
    </row>
    <row r="58" spans="1:7">
      <c r="A58" s="34">
        <f t="shared" si="6"/>
        <v>48</v>
      </c>
      <c r="B58" s="37">
        <f t="shared" ca="1" si="0"/>
        <v>0</v>
      </c>
      <c r="C58" s="37">
        <f t="shared" ca="1" si="1"/>
        <v>44274.723214822028</v>
      </c>
      <c r="D58" s="37">
        <f t="shared" ca="1" si="2"/>
        <v>858</v>
      </c>
      <c r="E58" s="37">
        <f t="shared" ca="1" si="3"/>
        <v>129.13460937656427</v>
      </c>
      <c r="F58" s="37">
        <f t="shared" ca="1" si="4"/>
        <v>728.8653906234357</v>
      </c>
      <c r="G58" s="37">
        <f t="shared" ca="1" si="5"/>
        <v>43545.857824198596</v>
      </c>
    </row>
    <row r="59" spans="1:7">
      <c r="A59" s="34">
        <f t="shared" si="6"/>
        <v>49</v>
      </c>
      <c r="B59" s="37">
        <f t="shared" ca="1" si="0"/>
        <v>0</v>
      </c>
      <c r="C59" s="37">
        <f t="shared" ca="1" si="1"/>
        <v>45001.468930441573</v>
      </c>
      <c r="D59" s="37">
        <f t="shared" ca="1" si="2"/>
        <v>858</v>
      </c>
      <c r="E59" s="37">
        <f t="shared" ca="1" si="3"/>
        <v>131.25428438045461</v>
      </c>
      <c r="F59" s="37">
        <f t="shared" ca="1" si="4"/>
        <v>726.74571561954542</v>
      </c>
      <c r="G59" s="37">
        <f t="shared" ca="1" si="5"/>
        <v>44274.723214822028</v>
      </c>
    </row>
    <row r="60" spans="1:7">
      <c r="A60" s="34">
        <f t="shared" si="6"/>
        <v>50</v>
      </c>
      <c r="B60" s="37">
        <f t="shared" ca="1" si="0"/>
        <v>0</v>
      </c>
      <c r="C60" s="37">
        <f t="shared" ca="1" si="1"/>
        <v>45726.101135463141</v>
      </c>
      <c r="D60" s="37">
        <f t="shared" ca="1" si="2"/>
        <v>858</v>
      </c>
      <c r="E60" s="37">
        <f t="shared" ca="1" si="3"/>
        <v>133.36779497843418</v>
      </c>
      <c r="F60" s="37">
        <f t="shared" ca="1" si="4"/>
        <v>724.63220502156582</v>
      </c>
      <c r="G60" s="37">
        <f t="shared" ca="1" si="5"/>
        <v>45001.468930441573</v>
      </c>
    </row>
    <row r="61" spans="1:7">
      <c r="A61" s="34">
        <f t="shared" si="6"/>
        <v>51</v>
      </c>
      <c r="B61" s="37">
        <f t="shared" ca="1" si="0"/>
        <v>0</v>
      </c>
      <c r="C61" s="37">
        <f t="shared" ca="1" si="1"/>
        <v>46448.625976365409</v>
      </c>
      <c r="D61" s="37">
        <f t="shared" ca="1" si="2"/>
        <v>858</v>
      </c>
      <c r="E61" s="37">
        <f t="shared" ca="1" si="3"/>
        <v>135.47515909773247</v>
      </c>
      <c r="F61" s="37">
        <f t="shared" ca="1" si="4"/>
        <v>722.52484090226756</v>
      </c>
      <c r="G61" s="37">
        <f t="shared" ca="1" si="5"/>
        <v>45726.101135463141</v>
      </c>
    </row>
    <row r="62" spans="1:7">
      <c r="A62" s="34">
        <f t="shared" si="6"/>
        <v>52</v>
      </c>
      <c r="B62" s="37">
        <f t="shared" ca="1" si="0"/>
        <v>0</v>
      </c>
      <c r="C62" s="37">
        <f t="shared" ca="1" si="1"/>
        <v>47169.049581751962</v>
      </c>
      <c r="D62" s="37">
        <f t="shared" ca="1" si="2"/>
        <v>858</v>
      </c>
      <c r="E62" s="37">
        <f t="shared" ca="1" si="3"/>
        <v>137.57639461344323</v>
      </c>
      <c r="F62" s="37">
        <f t="shared" ca="1" si="4"/>
        <v>720.4236053865568</v>
      </c>
      <c r="G62" s="37">
        <f t="shared" ca="1" si="5"/>
        <v>46448.625976365409</v>
      </c>
    </row>
    <row r="63" spans="1:7">
      <c r="A63" s="34">
        <f t="shared" si="6"/>
        <v>53</v>
      </c>
      <c r="B63" s="37">
        <f t="shared" ca="1" si="0"/>
        <v>0</v>
      </c>
      <c r="C63" s="37">
        <f t="shared" ca="1" si="1"/>
        <v>47887.378062403288</v>
      </c>
      <c r="D63" s="37">
        <f t="shared" ca="1" si="2"/>
        <v>858</v>
      </c>
      <c r="E63" s="37">
        <f t="shared" ca="1" si="3"/>
        <v>139.67151934867627</v>
      </c>
      <c r="F63" s="37">
        <f t="shared" ca="1" si="4"/>
        <v>718.32848065132373</v>
      </c>
      <c r="G63" s="37">
        <f t="shared" ca="1" si="5"/>
        <v>47169.049581751962</v>
      </c>
    </row>
    <row r="64" spans="1:7">
      <c r="A64" s="34">
        <f t="shared" si="6"/>
        <v>54</v>
      </c>
      <c r="B64" s="37">
        <f t="shared" ca="1" si="0"/>
        <v>0</v>
      </c>
      <c r="C64" s="37">
        <f t="shared" ca="1" si="1"/>
        <v>48603.617511328579</v>
      </c>
      <c r="D64" s="37">
        <f t="shared" ca="1" si="2"/>
        <v>858</v>
      </c>
      <c r="E64" s="37">
        <f t="shared" ca="1" si="3"/>
        <v>141.76055107470836</v>
      </c>
      <c r="F64" s="37">
        <f t="shared" ca="1" si="4"/>
        <v>716.23944892529164</v>
      </c>
      <c r="G64" s="37">
        <f t="shared" ca="1" si="5"/>
        <v>47887.378062403288</v>
      </c>
    </row>
    <row r="65" spans="1:7">
      <c r="A65" s="34">
        <f t="shared" si="6"/>
        <v>55</v>
      </c>
      <c r="B65" s="37">
        <f t="shared" ca="1" si="0"/>
        <v>0</v>
      </c>
      <c r="C65" s="37">
        <f t="shared" ca="1" si="1"/>
        <v>49317.774003817445</v>
      </c>
      <c r="D65" s="37">
        <f t="shared" ca="1" si="2"/>
        <v>858</v>
      </c>
      <c r="E65" s="37">
        <f t="shared" ca="1" si="3"/>
        <v>143.84350751113422</v>
      </c>
      <c r="F65" s="37">
        <f t="shared" ca="1" si="4"/>
        <v>714.15649248886575</v>
      </c>
      <c r="G65" s="37">
        <f t="shared" ca="1" si="5"/>
        <v>48603.617511328579</v>
      </c>
    </row>
    <row r="66" spans="1:7">
      <c r="A66" s="34">
        <f t="shared" si="6"/>
        <v>56</v>
      </c>
      <c r="B66" s="37">
        <f t="shared" ca="1" si="0"/>
        <v>0</v>
      </c>
      <c r="C66" s="37">
        <f t="shared" ca="1" si="1"/>
        <v>50029.853597491427</v>
      </c>
      <c r="D66" s="37">
        <f t="shared" ca="1" si="2"/>
        <v>858</v>
      </c>
      <c r="E66" s="37">
        <f t="shared" ca="1" si="3"/>
        <v>145.92040632601666</v>
      </c>
      <c r="F66" s="37">
        <f t="shared" ca="1" si="4"/>
        <v>712.07959367398337</v>
      </c>
      <c r="G66" s="37">
        <f t="shared" ca="1" si="5"/>
        <v>49317.774003817445</v>
      </c>
    </row>
    <row r="67" spans="1:7">
      <c r="A67" s="34">
        <f t="shared" si="6"/>
        <v>57</v>
      </c>
      <c r="B67" s="37">
        <f t="shared" ca="1" si="0"/>
        <v>0</v>
      </c>
      <c r="C67" s="37">
        <f t="shared" ca="1" si="1"/>
        <v>50739.862332355391</v>
      </c>
      <c r="D67" s="37">
        <f t="shared" ca="1" si="2"/>
        <v>858</v>
      </c>
      <c r="E67" s="37">
        <f t="shared" ca="1" si="3"/>
        <v>147.99126513603656</v>
      </c>
      <c r="F67" s="37">
        <f t="shared" ca="1" si="4"/>
        <v>710.00873486396347</v>
      </c>
      <c r="G67" s="37">
        <f t="shared" ca="1" si="5"/>
        <v>50029.853597491427</v>
      </c>
    </row>
    <row r="68" spans="1:7">
      <c r="A68" s="34">
        <f t="shared" si="6"/>
        <v>58</v>
      </c>
      <c r="B68" s="37">
        <f t="shared" ca="1" si="0"/>
        <v>0</v>
      </c>
      <c r="C68" s="37">
        <f t="shared" ca="1" si="1"/>
        <v>51447.80623084875</v>
      </c>
      <c r="D68" s="37">
        <f t="shared" ca="1" si="2"/>
        <v>858</v>
      </c>
      <c r="E68" s="37">
        <f t="shared" ca="1" si="3"/>
        <v>150.05610150664219</v>
      </c>
      <c r="F68" s="37">
        <f t="shared" ca="1" si="4"/>
        <v>707.94389849335778</v>
      </c>
      <c r="G68" s="37">
        <f t="shared" ca="1" si="5"/>
        <v>50739.862332355391</v>
      </c>
    </row>
    <row r="69" spans="1:7">
      <c r="A69" s="34">
        <f t="shared" si="6"/>
        <v>59</v>
      </c>
      <c r="B69" s="37">
        <f t="shared" ca="1" si="0"/>
        <v>0</v>
      </c>
      <c r="C69" s="37">
        <f t="shared" ca="1" si="1"/>
        <v>52153.691297896548</v>
      </c>
      <c r="D69" s="37">
        <f t="shared" ca="1" si="2"/>
        <v>858</v>
      </c>
      <c r="E69" s="37">
        <f t="shared" ca="1" si="3"/>
        <v>152.11493295219827</v>
      </c>
      <c r="F69" s="37">
        <f t="shared" ca="1" si="4"/>
        <v>705.88506704780173</v>
      </c>
      <c r="G69" s="37">
        <f t="shared" ca="1" si="5"/>
        <v>51447.80623084875</v>
      </c>
    </row>
    <row r="70" spans="1:7">
      <c r="A70" s="34">
        <f t="shared" si="6"/>
        <v>60</v>
      </c>
      <c r="B70" s="37">
        <f t="shared" ca="1" si="0"/>
        <v>0</v>
      </c>
      <c r="C70" s="37">
        <f t="shared" ca="1" si="1"/>
        <v>52857.523520960414</v>
      </c>
      <c r="D70" s="37">
        <f t="shared" ca="1" si="2"/>
        <v>858</v>
      </c>
      <c r="E70" s="37">
        <f t="shared" ca="1" si="3"/>
        <v>154.16777693613457</v>
      </c>
      <c r="F70" s="37">
        <f t="shared" ca="1" si="4"/>
        <v>703.8322230638654</v>
      </c>
      <c r="G70" s="37">
        <f t="shared" ca="1" si="5"/>
        <v>52153.691297896548</v>
      </c>
    </row>
    <row r="71" spans="1:7">
      <c r="A71" s="34">
        <f t="shared" si="6"/>
        <v>61</v>
      </c>
      <c r="B71" s="37">
        <f t="shared" ca="1" si="0"/>
        <v>0</v>
      </c>
      <c r="C71" s="37">
        <f t="shared" ca="1" si="1"/>
        <v>53559.30887008932</v>
      </c>
      <c r="D71" s="37">
        <f t="shared" ca="1" si="2"/>
        <v>858</v>
      </c>
      <c r="E71" s="37">
        <f t="shared" ca="1" si="3"/>
        <v>156.21465087109388</v>
      </c>
      <c r="F71" s="37">
        <f t="shared" ca="1" si="4"/>
        <v>701.78534912890609</v>
      </c>
      <c r="G71" s="37">
        <f t="shared" ca="1" si="5"/>
        <v>52857.523520960414</v>
      </c>
    </row>
    <row r="72" spans="1:7">
      <c r="A72" s="34">
        <f t="shared" si="6"/>
        <v>62</v>
      </c>
      <c r="B72" s="37">
        <f t="shared" ca="1" si="0"/>
        <v>0</v>
      </c>
      <c r="C72" s="37">
        <f t="shared" ca="1" si="1"/>
        <v>54259.05329797024</v>
      </c>
      <c r="D72" s="37">
        <f t="shared" ca="1" si="2"/>
        <v>858</v>
      </c>
      <c r="E72" s="37">
        <f t="shared" ca="1" si="3"/>
        <v>158.25557211907989</v>
      </c>
      <c r="F72" s="37">
        <f t="shared" ca="1" si="4"/>
        <v>699.74442788092006</v>
      </c>
      <c r="G72" s="37">
        <f t="shared" ca="1" si="5"/>
        <v>53559.30887008932</v>
      </c>
    </row>
    <row r="73" spans="1:7">
      <c r="A73" s="34">
        <f t="shared" si="6"/>
        <v>63</v>
      </c>
      <c r="B73" s="37">
        <f t="shared" ca="1" si="0"/>
        <v>0</v>
      </c>
      <c r="C73" s="37">
        <f t="shared" ca="1" si="1"/>
        <v>54956.762739978636</v>
      </c>
      <c r="D73" s="37">
        <f t="shared" ca="1" si="2"/>
        <v>858</v>
      </c>
      <c r="E73" s="37">
        <f t="shared" ca="1" si="3"/>
        <v>160.29055799160437</v>
      </c>
      <c r="F73" s="37">
        <f t="shared" ca="1" si="4"/>
        <v>697.70944200839563</v>
      </c>
      <c r="G73" s="37">
        <f t="shared" ca="1" si="5"/>
        <v>54259.05329797024</v>
      </c>
    </row>
    <row r="74" spans="1:7">
      <c r="A74" s="34">
        <f t="shared" si="6"/>
        <v>64</v>
      </c>
      <c r="B74" s="37">
        <f t="shared" ca="1" si="0"/>
        <v>0</v>
      </c>
      <c r="C74" s="37">
        <f t="shared" ca="1" si="1"/>
        <v>55652.443114228801</v>
      </c>
      <c r="D74" s="37">
        <f t="shared" ca="1" si="2"/>
        <v>858</v>
      </c>
      <c r="E74" s="37">
        <f t="shared" ca="1" si="3"/>
        <v>162.31962574983402</v>
      </c>
      <c r="F74" s="37">
        <f t="shared" ca="1" si="4"/>
        <v>695.68037425016598</v>
      </c>
      <c r="G74" s="37">
        <f t="shared" ca="1" si="5"/>
        <v>54956.762739978636</v>
      </c>
    </row>
    <row r="75" spans="1:7">
      <c r="A75" s="34">
        <f t="shared" si="6"/>
        <v>65</v>
      </c>
      <c r="B75" s="37">
        <f t="shared" ref="B75:B138" ca="1" si="7">IF(A75&gt;$C$5,0,LOOKUP($C$5,A75:A588,$C$4))</f>
        <v>0</v>
      </c>
      <c r="C75" s="37">
        <f t="shared" ref="C75:C138" ca="1" si="8">IF(B75&gt;0,B75,G76)</f>
        <v>56346.100321624064</v>
      </c>
      <c r="D75" s="37">
        <f t="shared" ref="D75:D138" ca="1" si="9">IF(C75&gt;0,$C$7,0)</f>
        <v>858</v>
      </c>
      <c r="E75" s="37">
        <f t="shared" ref="E75:E138" ca="1" si="10">C75*$C$6/12</f>
        <v>164.34279260473687</v>
      </c>
      <c r="F75" s="37">
        <f t="shared" ref="F75:F138" ca="1" si="11">D75-E75</f>
        <v>693.65720739526319</v>
      </c>
      <c r="G75" s="37">
        <f t="shared" ref="G75:G138" ca="1" si="12">C75-F75</f>
        <v>55652.443114228801</v>
      </c>
    </row>
    <row r="76" spans="1:7">
      <c r="A76" s="34">
        <f t="shared" ref="A76:A139" si="13">A75+1</f>
        <v>66</v>
      </c>
      <c r="B76" s="37">
        <f t="shared" ca="1" si="7"/>
        <v>0</v>
      </c>
      <c r="C76" s="37">
        <f t="shared" ca="1" si="8"/>
        <v>57037.740245906833</v>
      </c>
      <c r="D76" s="37">
        <f t="shared" ca="1" si="9"/>
        <v>858</v>
      </c>
      <c r="E76" s="37">
        <f t="shared" ca="1" si="10"/>
        <v>166.36007571722828</v>
      </c>
      <c r="F76" s="37">
        <f t="shared" ca="1" si="11"/>
        <v>691.63992428277174</v>
      </c>
      <c r="G76" s="37">
        <f t="shared" ca="1" si="12"/>
        <v>56346.100321624064</v>
      </c>
    </row>
    <row r="77" spans="1:7">
      <c r="A77" s="34">
        <f t="shared" si="13"/>
        <v>67</v>
      </c>
      <c r="B77" s="37">
        <f t="shared" ca="1" si="7"/>
        <v>0</v>
      </c>
      <c r="C77" s="37">
        <f t="shared" ca="1" si="8"/>
        <v>57727.368753708513</v>
      </c>
      <c r="D77" s="37">
        <f t="shared" ca="1" si="9"/>
        <v>858</v>
      </c>
      <c r="E77" s="37">
        <f t="shared" ca="1" si="10"/>
        <v>168.37149219831653</v>
      </c>
      <c r="F77" s="37">
        <f t="shared" ca="1" si="11"/>
        <v>689.62850780168344</v>
      </c>
      <c r="G77" s="37">
        <f t="shared" ca="1" si="12"/>
        <v>57037.740245906833</v>
      </c>
    </row>
    <row r="78" spans="1:7">
      <c r="A78" s="34">
        <f t="shared" si="13"/>
        <v>68</v>
      </c>
      <c r="B78" s="37">
        <f t="shared" ca="1" si="7"/>
        <v>0</v>
      </c>
      <c r="C78" s="37">
        <f t="shared" ca="1" si="8"/>
        <v>58414.991694599266</v>
      </c>
      <c r="D78" s="37">
        <f t="shared" ca="1" si="9"/>
        <v>858</v>
      </c>
      <c r="E78" s="37">
        <f t="shared" ca="1" si="10"/>
        <v>170.37705910924788</v>
      </c>
      <c r="F78" s="37">
        <f t="shared" ca="1" si="11"/>
        <v>687.62294089075215</v>
      </c>
      <c r="G78" s="37">
        <f t="shared" ca="1" si="12"/>
        <v>57727.368753708513</v>
      </c>
    </row>
    <row r="79" spans="1:7">
      <c r="A79" s="34">
        <f t="shared" si="13"/>
        <v>69</v>
      </c>
      <c r="B79" s="37">
        <f t="shared" ca="1" si="7"/>
        <v>0</v>
      </c>
      <c r="C79" s="37">
        <f t="shared" ca="1" si="8"/>
        <v>59100.614901137618</v>
      </c>
      <c r="D79" s="37">
        <f t="shared" ca="1" si="9"/>
        <v>858</v>
      </c>
      <c r="E79" s="37">
        <f t="shared" ca="1" si="10"/>
        <v>172.37679346165143</v>
      </c>
      <c r="F79" s="37">
        <f t="shared" ca="1" si="11"/>
        <v>685.62320653834854</v>
      </c>
      <c r="G79" s="37">
        <f t="shared" ca="1" si="12"/>
        <v>58414.991694599266</v>
      </c>
    </row>
    <row r="80" spans="1:7">
      <c r="A80" s="34">
        <f t="shared" si="13"/>
        <v>70</v>
      </c>
      <c r="B80" s="37">
        <f t="shared" ca="1" si="7"/>
        <v>0</v>
      </c>
      <c r="C80" s="37">
        <f t="shared" ca="1" si="8"/>
        <v>59784.244188919933</v>
      </c>
      <c r="D80" s="37">
        <f t="shared" ca="1" si="9"/>
        <v>858</v>
      </c>
      <c r="E80" s="37">
        <f t="shared" ca="1" si="10"/>
        <v>174.37071221768315</v>
      </c>
      <c r="F80" s="37">
        <f t="shared" ca="1" si="11"/>
        <v>683.62928778231685</v>
      </c>
      <c r="G80" s="37">
        <f t="shared" ca="1" si="12"/>
        <v>59100.614901137618</v>
      </c>
    </row>
    <row r="81" spans="1:7">
      <c r="A81" s="34">
        <f t="shared" si="13"/>
        <v>71</v>
      </c>
      <c r="B81" s="37">
        <f t="shared" ca="1" si="7"/>
        <v>0</v>
      </c>
      <c r="C81" s="37">
        <f t="shared" ca="1" si="8"/>
        <v>60465.885356629762</v>
      </c>
      <c r="D81" s="37">
        <f t="shared" ca="1" si="9"/>
        <v>858</v>
      </c>
      <c r="E81" s="37">
        <f t="shared" ca="1" si="10"/>
        <v>176.35883229017017</v>
      </c>
      <c r="F81" s="37">
        <f t="shared" ca="1" si="11"/>
        <v>681.6411677098298</v>
      </c>
      <c r="G81" s="37">
        <f t="shared" ca="1" si="12"/>
        <v>59784.244188919933</v>
      </c>
    </row>
    <row r="82" spans="1:7">
      <c r="A82" s="34">
        <f t="shared" si="13"/>
        <v>72</v>
      </c>
      <c r="B82" s="37">
        <f t="shared" ca="1" si="7"/>
        <v>0</v>
      </c>
      <c r="C82" s="37">
        <f t="shared" ca="1" si="8"/>
        <v>61145.544186087005</v>
      </c>
      <c r="D82" s="37">
        <f t="shared" ca="1" si="9"/>
        <v>858</v>
      </c>
      <c r="E82" s="37">
        <f t="shared" ca="1" si="10"/>
        <v>178.34117054275376</v>
      </c>
      <c r="F82" s="37">
        <f t="shared" ca="1" si="11"/>
        <v>679.65882945724627</v>
      </c>
      <c r="G82" s="37">
        <f t="shared" ca="1" si="12"/>
        <v>60465.885356629762</v>
      </c>
    </row>
    <row r="83" spans="1:7">
      <c r="A83" s="34">
        <f t="shared" si="13"/>
        <v>73</v>
      </c>
      <c r="B83" s="37">
        <f t="shared" ca="1" si="7"/>
        <v>0</v>
      </c>
      <c r="C83" s="37">
        <f t="shared" ca="1" si="8"/>
        <v>61823.226442296975</v>
      </c>
      <c r="D83" s="37">
        <f t="shared" ca="1" si="9"/>
        <v>858</v>
      </c>
      <c r="E83" s="37">
        <f t="shared" ca="1" si="10"/>
        <v>180.31774379003286</v>
      </c>
      <c r="F83" s="37">
        <f t="shared" ca="1" si="11"/>
        <v>677.68225620996714</v>
      </c>
      <c r="G83" s="37">
        <f t="shared" ca="1" si="12"/>
        <v>61145.544186087005</v>
      </c>
    </row>
    <row r="84" spans="1:7">
      <c r="A84" s="34">
        <f t="shared" si="13"/>
        <v>74</v>
      </c>
      <c r="B84" s="37">
        <f t="shared" ca="1" si="7"/>
        <v>0</v>
      </c>
      <c r="C84" s="37">
        <f t="shared" ca="1" si="8"/>
        <v>62498.937873499272</v>
      </c>
      <c r="D84" s="37">
        <f t="shared" ca="1" si="9"/>
        <v>858</v>
      </c>
      <c r="E84" s="37">
        <f t="shared" ca="1" si="10"/>
        <v>182.28856879770623</v>
      </c>
      <c r="F84" s="37">
        <f t="shared" ca="1" si="11"/>
        <v>675.71143120229374</v>
      </c>
      <c r="G84" s="37">
        <f t="shared" ca="1" si="12"/>
        <v>61823.226442296975</v>
      </c>
    </row>
    <row r="85" spans="1:7">
      <c r="A85" s="34">
        <f t="shared" si="13"/>
        <v>75</v>
      </c>
      <c r="B85" s="37">
        <f t="shared" ca="1" si="7"/>
        <v>0</v>
      </c>
      <c r="C85" s="37">
        <f t="shared" ca="1" si="8"/>
        <v>63172.684211216554</v>
      </c>
      <c r="D85" s="37">
        <f t="shared" ca="1" si="9"/>
        <v>858</v>
      </c>
      <c r="E85" s="37">
        <f t="shared" ca="1" si="10"/>
        <v>184.25366228271494</v>
      </c>
      <c r="F85" s="37">
        <f t="shared" ca="1" si="11"/>
        <v>673.74633771728509</v>
      </c>
      <c r="G85" s="37">
        <f t="shared" ca="1" si="12"/>
        <v>62498.937873499272</v>
      </c>
    </row>
    <row r="86" spans="1:7">
      <c r="A86" s="34">
        <f t="shared" si="13"/>
        <v>76</v>
      </c>
      <c r="B86" s="37">
        <f t="shared" ca="1" si="7"/>
        <v>0</v>
      </c>
      <c r="C86" s="37">
        <f t="shared" ca="1" si="8"/>
        <v>63844.471170303172</v>
      </c>
      <c r="D86" s="37">
        <f t="shared" ca="1" si="9"/>
        <v>858</v>
      </c>
      <c r="E86" s="37">
        <f t="shared" ca="1" si="10"/>
        <v>186.21304091338428</v>
      </c>
      <c r="F86" s="37">
        <f t="shared" ca="1" si="11"/>
        <v>671.78695908661575</v>
      </c>
      <c r="G86" s="37">
        <f t="shared" ca="1" si="12"/>
        <v>63172.684211216554</v>
      </c>
    </row>
    <row r="87" spans="1:7">
      <c r="A87" s="34">
        <f t="shared" si="13"/>
        <v>77</v>
      </c>
      <c r="B87" s="37">
        <f t="shared" ca="1" si="7"/>
        <v>0</v>
      </c>
      <c r="C87" s="37">
        <f t="shared" ca="1" si="8"/>
        <v>64514.304448993607</v>
      </c>
      <c r="D87" s="37">
        <f t="shared" ca="1" si="9"/>
        <v>858</v>
      </c>
      <c r="E87" s="37">
        <f t="shared" ca="1" si="10"/>
        <v>188.16672130956468</v>
      </c>
      <c r="F87" s="37">
        <f t="shared" ca="1" si="11"/>
        <v>669.83327869043535</v>
      </c>
      <c r="G87" s="37">
        <f t="shared" ca="1" si="12"/>
        <v>63844.471170303172</v>
      </c>
    </row>
    <row r="88" spans="1:7">
      <c r="A88" s="34">
        <f t="shared" si="13"/>
        <v>78</v>
      </c>
      <c r="B88" s="37">
        <f t="shared" ca="1" si="7"/>
        <v>0</v>
      </c>
      <c r="C88" s="37">
        <f t="shared" ca="1" si="8"/>
        <v>65182.189728950834</v>
      </c>
      <c r="D88" s="37">
        <f t="shared" ca="1" si="9"/>
        <v>858</v>
      </c>
      <c r="E88" s="37">
        <f t="shared" ca="1" si="10"/>
        <v>190.11472004277326</v>
      </c>
      <c r="F88" s="37">
        <f t="shared" ca="1" si="11"/>
        <v>667.88527995722677</v>
      </c>
      <c r="G88" s="37">
        <f t="shared" ca="1" si="12"/>
        <v>64514.304448993607</v>
      </c>
    </row>
    <row r="89" spans="1:7">
      <c r="A89" s="34">
        <f t="shared" si="13"/>
        <v>79</v>
      </c>
      <c r="B89" s="37">
        <f t="shared" ca="1" si="7"/>
        <v>0</v>
      </c>
      <c r="C89" s="37">
        <f t="shared" ca="1" si="8"/>
        <v>65848.132675314497</v>
      </c>
      <c r="D89" s="37">
        <f t="shared" ca="1" si="9"/>
        <v>858</v>
      </c>
      <c r="E89" s="37">
        <f t="shared" ca="1" si="10"/>
        <v>192.05705363633396</v>
      </c>
      <c r="F89" s="37">
        <f t="shared" ca="1" si="11"/>
        <v>665.94294636366601</v>
      </c>
      <c r="G89" s="37">
        <f t="shared" ca="1" si="12"/>
        <v>65182.189728950834</v>
      </c>
    </row>
    <row r="90" spans="1:7">
      <c r="A90" s="34">
        <f t="shared" si="13"/>
        <v>80</v>
      </c>
      <c r="B90" s="37">
        <f t="shared" ca="1" si="7"/>
        <v>0</v>
      </c>
      <c r="C90" s="37">
        <f t="shared" ca="1" si="8"/>
        <v>66512.138936748976</v>
      </c>
      <c r="D90" s="37">
        <f t="shared" ca="1" si="9"/>
        <v>858</v>
      </c>
      <c r="E90" s="37">
        <f t="shared" ca="1" si="10"/>
        <v>193.99373856551787</v>
      </c>
      <c r="F90" s="37">
        <f t="shared" ca="1" si="11"/>
        <v>664.0062614344821</v>
      </c>
      <c r="G90" s="37">
        <f t="shared" ca="1" si="12"/>
        <v>65848.132675314497</v>
      </c>
    </row>
    <row r="91" spans="1:7">
      <c r="A91" s="34">
        <f t="shared" si="13"/>
        <v>81</v>
      </c>
      <c r="B91" s="37">
        <f t="shared" ca="1" si="7"/>
        <v>0</v>
      </c>
      <c r="C91" s="37">
        <f t="shared" ca="1" si="8"/>
        <v>67174.214145491293</v>
      </c>
      <c r="D91" s="37">
        <f t="shared" ca="1" si="9"/>
        <v>858</v>
      </c>
      <c r="E91" s="37">
        <f t="shared" ca="1" si="10"/>
        <v>195.92479125768295</v>
      </c>
      <c r="F91" s="37">
        <f t="shared" ca="1" si="11"/>
        <v>662.07520874231705</v>
      </c>
      <c r="G91" s="37">
        <f t="shared" ca="1" si="12"/>
        <v>66512.138936748976</v>
      </c>
    </row>
    <row r="92" spans="1:7">
      <c r="A92" s="34">
        <f t="shared" si="13"/>
        <v>82</v>
      </c>
      <c r="B92" s="37">
        <f t="shared" ca="1" si="7"/>
        <v>0</v>
      </c>
      <c r="C92" s="37">
        <f t="shared" ca="1" si="8"/>
        <v>67834.363917398878</v>
      </c>
      <c r="D92" s="37">
        <f t="shared" ca="1" si="9"/>
        <v>858</v>
      </c>
      <c r="E92" s="37">
        <f t="shared" ca="1" si="10"/>
        <v>197.8502280924134</v>
      </c>
      <c r="F92" s="37">
        <f t="shared" ca="1" si="11"/>
        <v>660.14977190758657</v>
      </c>
      <c r="G92" s="37">
        <f t="shared" ca="1" si="12"/>
        <v>67174.214145491293</v>
      </c>
    </row>
    <row r="93" spans="1:7">
      <c r="A93" s="34">
        <f t="shared" si="13"/>
        <v>83</v>
      </c>
      <c r="B93" s="37">
        <f t="shared" ca="1" si="7"/>
        <v>0</v>
      </c>
      <c r="C93" s="37">
        <f t="shared" ca="1" si="8"/>
        <v>68492.593851997226</v>
      </c>
      <c r="D93" s="37">
        <f t="shared" ca="1" si="9"/>
        <v>858</v>
      </c>
      <c r="E93" s="37">
        <f t="shared" ca="1" si="10"/>
        <v>199.7700654016586</v>
      </c>
      <c r="F93" s="37">
        <f t="shared" ca="1" si="11"/>
        <v>658.2299345983414</v>
      </c>
      <c r="G93" s="37">
        <f t="shared" ca="1" si="12"/>
        <v>67834.363917398878</v>
      </c>
    </row>
    <row r="94" spans="1:7">
      <c r="A94" s="34">
        <f t="shared" si="13"/>
        <v>84</v>
      </c>
      <c r="B94" s="37">
        <f t="shared" ca="1" si="7"/>
        <v>0</v>
      </c>
      <c r="C94" s="37">
        <f t="shared" ca="1" si="8"/>
        <v>69148.909532527352</v>
      </c>
      <c r="D94" s="37">
        <f t="shared" ca="1" si="9"/>
        <v>858</v>
      </c>
      <c r="E94" s="37">
        <f t="shared" ca="1" si="10"/>
        <v>201.68431946987144</v>
      </c>
      <c r="F94" s="37">
        <f t="shared" ca="1" si="11"/>
        <v>656.31568053012859</v>
      </c>
      <c r="G94" s="37">
        <f t="shared" ca="1" si="12"/>
        <v>68492.593851997226</v>
      </c>
    </row>
    <row r="95" spans="1:7">
      <c r="A95" s="34">
        <f t="shared" si="13"/>
        <v>85</v>
      </c>
      <c r="B95" s="37">
        <f t="shared" ca="1" si="7"/>
        <v>0</v>
      </c>
      <c r="C95" s="37">
        <f t="shared" ca="1" si="8"/>
        <v>69803.316525993199</v>
      </c>
      <c r="D95" s="37">
        <f t="shared" ca="1" si="9"/>
        <v>858</v>
      </c>
      <c r="E95" s="37">
        <f t="shared" ca="1" si="10"/>
        <v>203.59300653414687</v>
      </c>
      <c r="F95" s="37">
        <f t="shared" ca="1" si="11"/>
        <v>654.40699346585313</v>
      </c>
      <c r="G95" s="37">
        <f t="shared" ca="1" si="12"/>
        <v>69148.909532527352</v>
      </c>
    </row>
    <row r="96" spans="1:7">
      <c r="A96" s="34">
        <f t="shared" si="13"/>
        <v>86</v>
      </c>
      <c r="B96" s="37">
        <f t="shared" ca="1" si="7"/>
        <v>0</v>
      </c>
      <c r="C96" s="37">
        <f t="shared" ca="1" si="8"/>
        <v>70455.820383208847</v>
      </c>
      <c r="D96" s="37">
        <f t="shared" ca="1" si="9"/>
        <v>858</v>
      </c>
      <c r="E96" s="37">
        <f t="shared" ca="1" si="10"/>
        <v>205.49614278435914</v>
      </c>
      <c r="F96" s="37">
        <f t="shared" ca="1" si="11"/>
        <v>652.50385721564089</v>
      </c>
      <c r="G96" s="37">
        <f t="shared" ca="1" si="12"/>
        <v>69803.316525993199</v>
      </c>
    </row>
    <row r="97" spans="1:7">
      <c r="A97" s="34">
        <f t="shared" si="13"/>
        <v>87</v>
      </c>
      <c r="B97" s="37">
        <f t="shared" ca="1" si="7"/>
        <v>0</v>
      </c>
      <c r="C97" s="37">
        <f t="shared" ca="1" si="8"/>
        <v>71106.426638845543</v>
      </c>
      <c r="D97" s="37">
        <f t="shared" ca="1" si="9"/>
        <v>858</v>
      </c>
      <c r="E97" s="37">
        <f t="shared" ca="1" si="10"/>
        <v>207.39374436329953</v>
      </c>
      <c r="F97" s="37">
        <f t="shared" ca="1" si="11"/>
        <v>650.60625563670044</v>
      </c>
      <c r="G97" s="37">
        <f t="shared" ca="1" si="12"/>
        <v>70455.820383208847</v>
      </c>
    </row>
    <row r="98" spans="1:7">
      <c r="A98" s="34">
        <f t="shared" si="13"/>
        <v>88</v>
      </c>
      <c r="B98" s="37">
        <f t="shared" ca="1" si="7"/>
        <v>0</v>
      </c>
      <c r="C98" s="37">
        <f t="shared" ca="1" si="8"/>
        <v>71755.140811478734</v>
      </c>
      <c r="D98" s="37">
        <f t="shared" ca="1" si="9"/>
        <v>858</v>
      </c>
      <c r="E98" s="37">
        <f t="shared" ca="1" si="10"/>
        <v>209.28582736681301</v>
      </c>
      <c r="F98" s="37">
        <f t="shared" ca="1" si="11"/>
        <v>648.71417263318699</v>
      </c>
      <c r="G98" s="37">
        <f t="shared" ca="1" si="12"/>
        <v>71106.426638845543</v>
      </c>
    </row>
    <row r="99" spans="1:7">
      <c r="A99" s="34">
        <f t="shared" si="13"/>
        <v>89</v>
      </c>
      <c r="B99" s="37">
        <f t="shared" ca="1" si="7"/>
        <v>0</v>
      </c>
      <c r="C99" s="37">
        <f t="shared" ca="1" si="8"/>
        <v>72401.968403634804</v>
      </c>
      <c r="D99" s="37">
        <f t="shared" ca="1" si="9"/>
        <v>858</v>
      </c>
      <c r="E99" s="37">
        <f t="shared" ca="1" si="10"/>
        <v>211.17240784393485</v>
      </c>
      <c r="F99" s="37">
        <f t="shared" ca="1" si="11"/>
        <v>646.82759215606518</v>
      </c>
      <c r="G99" s="37">
        <f t="shared" ca="1" si="12"/>
        <v>71755.140811478734</v>
      </c>
    </row>
    <row r="100" spans="1:7">
      <c r="A100" s="34">
        <f t="shared" si="13"/>
        <v>90</v>
      </c>
      <c r="B100" s="37">
        <f t="shared" ca="1" si="7"/>
        <v>0</v>
      </c>
      <c r="C100" s="37">
        <f t="shared" ca="1" si="8"/>
        <v>73046.914901837779</v>
      </c>
      <c r="D100" s="37">
        <f t="shared" ca="1" si="9"/>
        <v>858</v>
      </c>
      <c r="E100" s="37">
        <f t="shared" ca="1" si="10"/>
        <v>213.05350179702688</v>
      </c>
      <c r="F100" s="37">
        <f t="shared" ca="1" si="11"/>
        <v>644.94649820297309</v>
      </c>
      <c r="G100" s="37">
        <f t="shared" ca="1" si="12"/>
        <v>72401.968403634804</v>
      </c>
    </row>
    <row r="101" spans="1:7">
      <c r="A101" s="34">
        <f t="shared" si="13"/>
        <v>91</v>
      </c>
      <c r="B101" s="37">
        <f t="shared" ca="1" si="7"/>
        <v>0</v>
      </c>
      <c r="C101" s="37">
        <f t="shared" ca="1" si="8"/>
        <v>73689.985776655871</v>
      </c>
      <c r="D101" s="37">
        <f t="shared" ca="1" si="9"/>
        <v>858</v>
      </c>
      <c r="E101" s="37">
        <f t="shared" ca="1" si="10"/>
        <v>214.92912518191295</v>
      </c>
      <c r="F101" s="37">
        <f t="shared" ca="1" si="11"/>
        <v>643.07087481808708</v>
      </c>
      <c r="G101" s="37">
        <f t="shared" ca="1" si="12"/>
        <v>73046.914901837779</v>
      </c>
    </row>
    <row r="102" spans="1:7">
      <c r="A102" s="34">
        <f t="shared" si="13"/>
        <v>92</v>
      </c>
      <c r="B102" s="37">
        <f t="shared" ca="1" si="7"/>
        <v>0</v>
      </c>
      <c r="C102" s="37">
        <f t="shared" ca="1" si="8"/>
        <v>74331.186482747857</v>
      </c>
      <c r="D102" s="37">
        <f t="shared" ca="1" si="9"/>
        <v>858</v>
      </c>
      <c r="E102" s="37">
        <f t="shared" ca="1" si="10"/>
        <v>216.79929390801462</v>
      </c>
      <c r="F102" s="37">
        <f t="shared" ca="1" si="11"/>
        <v>641.20070609198535</v>
      </c>
      <c r="G102" s="37">
        <f t="shared" ca="1" si="12"/>
        <v>73689.985776655871</v>
      </c>
    </row>
    <row r="103" spans="1:7">
      <c r="A103" s="34">
        <f t="shared" si="13"/>
        <v>93</v>
      </c>
      <c r="B103" s="37">
        <f t="shared" ca="1" si="7"/>
        <v>0</v>
      </c>
      <c r="C103" s="37">
        <f t="shared" ca="1" si="8"/>
        <v>74970.52245890937</v>
      </c>
      <c r="D103" s="37">
        <f t="shared" ca="1" si="9"/>
        <v>858</v>
      </c>
      <c r="E103" s="37">
        <f t="shared" ca="1" si="10"/>
        <v>218.66402383848569</v>
      </c>
      <c r="F103" s="37">
        <f t="shared" ca="1" si="11"/>
        <v>639.33597616151428</v>
      </c>
      <c r="G103" s="37">
        <f t="shared" ca="1" si="12"/>
        <v>74331.186482747857</v>
      </c>
    </row>
    <row r="104" spans="1:7">
      <c r="A104" s="34">
        <f t="shared" si="13"/>
        <v>94</v>
      </c>
      <c r="B104" s="37">
        <f t="shared" ca="1" si="7"/>
        <v>0</v>
      </c>
      <c r="C104" s="37">
        <f t="shared" ca="1" si="8"/>
        <v>75607.999128119031</v>
      </c>
      <c r="D104" s="37">
        <f t="shared" ca="1" si="9"/>
        <v>858</v>
      </c>
      <c r="E104" s="37">
        <f t="shared" ca="1" si="10"/>
        <v>220.52333079034722</v>
      </c>
      <c r="F104" s="37">
        <f t="shared" ca="1" si="11"/>
        <v>637.47666920965275</v>
      </c>
      <c r="G104" s="37">
        <f t="shared" ca="1" si="12"/>
        <v>74970.52245890937</v>
      </c>
    </row>
    <row r="105" spans="1:7">
      <c r="A105" s="34">
        <f t="shared" si="13"/>
        <v>95</v>
      </c>
      <c r="B105" s="37">
        <f t="shared" ca="1" si="7"/>
        <v>0</v>
      </c>
      <c r="C105" s="37">
        <f t="shared" ca="1" si="8"/>
        <v>76243.621897584409</v>
      </c>
      <c r="D105" s="37">
        <f t="shared" ca="1" si="9"/>
        <v>858</v>
      </c>
      <c r="E105" s="37">
        <f t="shared" ca="1" si="10"/>
        <v>222.37723053462119</v>
      </c>
      <c r="F105" s="37">
        <f t="shared" ca="1" si="11"/>
        <v>635.62276946537884</v>
      </c>
      <c r="G105" s="37">
        <f t="shared" ca="1" si="12"/>
        <v>75607.999128119031</v>
      </c>
    </row>
    <row r="106" spans="1:7">
      <c r="A106" s="34">
        <f t="shared" si="13"/>
        <v>96</v>
      </c>
      <c r="B106" s="37">
        <f t="shared" ca="1" si="7"/>
        <v>0</v>
      </c>
      <c r="C106" s="37">
        <f t="shared" ca="1" si="8"/>
        <v>76877.396158787946</v>
      </c>
      <c r="D106" s="37">
        <f t="shared" ca="1" si="9"/>
        <v>858</v>
      </c>
      <c r="E106" s="37">
        <f t="shared" ca="1" si="10"/>
        <v>224.22573879646487</v>
      </c>
      <c r="F106" s="37">
        <f t="shared" ca="1" si="11"/>
        <v>633.77426120353516</v>
      </c>
      <c r="G106" s="37">
        <f t="shared" ca="1" si="12"/>
        <v>76243.621897584409</v>
      </c>
    </row>
    <row r="107" spans="1:7">
      <c r="A107" s="34">
        <f t="shared" si="13"/>
        <v>97</v>
      </c>
      <c r="B107" s="37">
        <f t="shared" ca="1" si="7"/>
        <v>0</v>
      </c>
      <c r="C107" s="37">
        <f t="shared" ca="1" si="8"/>
        <v>77509.327287532637</v>
      </c>
      <c r="D107" s="37">
        <f t="shared" ca="1" si="9"/>
        <v>858</v>
      </c>
      <c r="E107" s="37">
        <f t="shared" ca="1" si="10"/>
        <v>226.06887125530355</v>
      </c>
      <c r="F107" s="37">
        <f t="shared" ca="1" si="11"/>
        <v>631.93112874469648</v>
      </c>
      <c r="G107" s="37">
        <f t="shared" ca="1" si="12"/>
        <v>76877.396158787946</v>
      </c>
    </row>
    <row r="108" spans="1:7">
      <c r="A108" s="34">
        <f t="shared" si="13"/>
        <v>98</v>
      </c>
      <c r="B108" s="37">
        <f t="shared" ca="1" si="7"/>
        <v>0</v>
      </c>
      <c r="C108" s="37">
        <f t="shared" ca="1" si="8"/>
        <v>78139.420643987673</v>
      </c>
      <c r="D108" s="37">
        <f t="shared" ca="1" si="9"/>
        <v>858</v>
      </c>
      <c r="E108" s="37">
        <f t="shared" ca="1" si="10"/>
        <v>227.90664354496406</v>
      </c>
      <c r="F108" s="37">
        <f t="shared" ca="1" si="11"/>
        <v>630.09335645503597</v>
      </c>
      <c r="G108" s="37">
        <f t="shared" ca="1" si="12"/>
        <v>77509.327287532637</v>
      </c>
    </row>
    <row r="109" spans="1:7">
      <c r="A109" s="34">
        <f t="shared" si="13"/>
        <v>99</v>
      </c>
      <c r="B109" s="37">
        <f t="shared" ca="1" si="7"/>
        <v>0</v>
      </c>
      <c r="C109" s="37">
        <f t="shared" ca="1" si="8"/>
        <v>78767.681572733869</v>
      </c>
      <c r="D109" s="37">
        <f t="shared" ca="1" si="9"/>
        <v>858</v>
      </c>
      <c r="E109" s="37">
        <f t="shared" ca="1" si="10"/>
        <v>229.73907125380711</v>
      </c>
      <c r="F109" s="37">
        <f t="shared" ca="1" si="11"/>
        <v>628.26092874619292</v>
      </c>
      <c r="G109" s="37">
        <f t="shared" ca="1" si="12"/>
        <v>78139.420643987673</v>
      </c>
    </row>
    <row r="110" spans="1:7">
      <c r="A110" s="34">
        <f t="shared" si="13"/>
        <v>100</v>
      </c>
      <c r="B110" s="37">
        <f t="shared" ca="1" si="7"/>
        <v>0</v>
      </c>
      <c r="C110" s="37">
        <f t="shared" ca="1" si="8"/>
        <v>79394.11540280901</v>
      </c>
      <c r="D110" s="37">
        <f t="shared" ca="1" si="9"/>
        <v>858</v>
      </c>
      <c r="E110" s="37">
        <f t="shared" ca="1" si="10"/>
        <v>231.56616992485965</v>
      </c>
      <c r="F110" s="37">
        <f t="shared" ca="1" si="11"/>
        <v>626.43383007514035</v>
      </c>
      <c r="G110" s="37">
        <f t="shared" ca="1" si="12"/>
        <v>78767.681572733869</v>
      </c>
    </row>
    <row r="111" spans="1:7">
      <c r="A111" s="34">
        <f t="shared" si="13"/>
        <v>101</v>
      </c>
      <c r="B111" s="37">
        <f t="shared" ca="1" si="7"/>
        <v>0</v>
      </c>
      <c r="C111" s="37">
        <f t="shared" ca="1" si="8"/>
        <v>80018.727447753059</v>
      </c>
      <c r="D111" s="37">
        <f t="shared" ca="1" si="9"/>
        <v>858</v>
      </c>
      <c r="E111" s="37">
        <f t="shared" ca="1" si="10"/>
        <v>233.38795505594646</v>
      </c>
      <c r="F111" s="37">
        <f t="shared" ca="1" si="11"/>
        <v>624.61204494405354</v>
      </c>
      <c r="G111" s="37">
        <f t="shared" ca="1" si="12"/>
        <v>79394.11540280901</v>
      </c>
    </row>
    <row r="112" spans="1:7">
      <c r="A112" s="34">
        <f t="shared" si="13"/>
        <v>102</v>
      </c>
      <c r="B112" s="37">
        <f t="shared" ca="1" si="7"/>
        <v>0</v>
      </c>
      <c r="C112" s="37">
        <f t="shared" ca="1" si="8"/>
        <v>80641.523005653231</v>
      </c>
      <c r="D112" s="37">
        <f t="shared" ca="1" si="9"/>
        <v>858</v>
      </c>
      <c r="E112" s="37">
        <f t="shared" ca="1" si="10"/>
        <v>235.20444209982193</v>
      </c>
      <c r="F112" s="37">
        <f t="shared" ca="1" si="11"/>
        <v>622.7955579001781</v>
      </c>
      <c r="G112" s="37">
        <f t="shared" ca="1" si="12"/>
        <v>80018.727447753059</v>
      </c>
    </row>
    <row r="113" spans="1:7">
      <c r="A113" s="34">
        <f t="shared" si="13"/>
        <v>103</v>
      </c>
      <c r="B113" s="37">
        <f t="shared" ca="1" si="7"/>
        <v>0</v>
      </c>
      <c r="C113" s="37">
        <f t="shared" ca="1" si="8"/>
        <v>81262.507359188923</v>
      </c>
      <c r="D113" s="37">
        <f t="shared" ca="1" si="9"/>
        <v>858</v>
      </c>
      <c r="E113" s="37">
        <f t="shared" ca="1" si="10"/>
        <v>237.01564646430106</v>
      </c>
      <c r="F113" s="37">
        <f t="shared" ca="1" si="11"/>
        <v>620.98435353569892</v>
      </c>
      <c r="G113" s="37">
        <f t="shared" ca="1" si="12"/>
        <v>80641.523005653231</v>
      </c>
    </row>
    <row r="114" spans="1:7">
      <c r="A114" s="34">
        <f t="shared" si="13"/>
        <v>104</v>
      </c>
      <c r="B114" s="37">
        <f t="shared" ca="1" si="7"/>
        <v>0</v>
      </c>
      <c r="C114" s="37">
        <f t="shared" ca="1" si="8"/>
        <v>81881.685775676538</v>
      </c>
      <c r="D114" s="37">
        <f t="shared" ca="1" si="9"/>
        <v>858</v>
      </c>
      <c r="E114" s="37">
        <f t="shared" ca="1" si="10"/>
        <v>238.82158351238994</v>
      </c>
      <c r="F114" s="37">
        <f t="shared" ca="1" si="11"/>
        <v>619.17841648761009</v>
      </c>
      <c r="G114" s="37">
        <f t="shared" ca="1" si="12"/>
        <v>81262.507359188923</v>
      </c>
    </row>
    <row r="115" spans="1:7">
      <c r="A115" s="34">
        <f t="shared" si="13"/>
        <v>105</v>
      </c>
      <c r="B115" s="37">
        <f t="shared" ca="1" si="7"/>
        <v>0</v>
      </c>
      <c r="C115" s="37">
        <f t="shared" ca="1" si="8"/>
        <v>82499.063507114115</v>
      </c>
      <c r="D115" s="37">
        <f t="shared" ca="1" si="9"/>
        <v>858</v>
      </c>
      <c r="E115" s="37">
        <f t="shared" ca="1" si="10"/>
        <v>240.62226856241617</v>
      </c>
      <c r="F115" s="37">
        <f t="shared" ca="1" si="11"/>
        <v>617.37773143758386</v>
      </c>
      <c r="G115" s="37">
        <f t="shared" ca="1" si="12"/>
        <v>81881.685775676538</v>
      </c>
    </row>
    <row r="116" spans="1:7">
      <c r="A116" s="34">
        <f t="shared" si="13"/>
        <v>106</v>
      </c>
      <c r="B116" s="37">
        <f t="shared" ca="1" si="7"/>
        <v>0</v>
      </c>
      <c r="C116" s="37">
        <f t="shared" ca="1" si="8"/>
        <v>83114.645790225957</v>
      </c>
      <c r="D116" s="37">
        <f t="shared" ca="1" si="9"/>
        <v>858</v>
      </c>
      <c r="E116" s="37">
        <f t="shared" ca="1" si="10"/>
        <v>242.41771688815905</v>
      </c>
      <c r="F116" s="37">
        <f t="shared" ca="1" si="11"/>
        <v>615.58228311184098</v>
      </c>
      <c r="G116" s="37">
        <f t="shared" ca="1" si="12"/>
        <v>82499.063507114115</v>
      </c>
    </row>
    <row r="117" spans="1:7">
      <c r="A117" s="34">
        <f t="shared" si="13"/>
        <v>107</v>
      </c>
      <c r="B117" s="37">
        <f t="shared" ca="1" si="7"/>
        <v>0</v>
      </c>
      <c r="C117" s="37">
        <f t="shared" ca="1" si="8"/>
        <v>83728.437846506975</v>
      </c>
      <c r="D117" s="37">
        <f t="shared" ca="1" si="9"/>
        <v>858</v>
      </c>
      <c r="E117" s="37">
        <f t="shared" ca="1" si="10"/>
        <v>244.20794371897873</v>
      </c>
      <c r="F117" s="37">
        <f t="shared" ca="1" si="11"/>
        <v>613.79205628102125</v>
      </c>
      <c r="G117" s="37">
        <f t="shared" ca="1" si="12"/>
        <v>83114.645790225957</v>
      </c>
    </row>
    <row r="118" spans="1:7">
      <c r="A118" s="34">
        <f t="shared" si="13"/>
        <v>108</v>
      </c>
      <c r="B118" s="37">
        <f t="shared" ca="1" si="7"/>
        <v>0</v>
      </c>
      <c r="C118" s="37">
        <f t="shared" ca="1" si="8"/>
        <v>84340.444882267024</v>
      </c>
      <c r="D118" s="37">
        <f t="shared" ca="1" si="9"/>
        <v>858</v>
      </c>
      <c r="E118" s="37">
        <f t="shared" ca="1" si="10"/>
        <v>245.99296423994551</v>
      </c>
      <c r="F118" s="37">
        <f t="shared" ca="1" si="11"/>
        <v>612.00703576005446</v>
      </c>
      <c r="G118" s="37">
        <f t="shared" ca="1" si="12"/>
        <v>83728.437846506975</v>
      </c>
    </row>
    <row r="119" spans="1:7">
      <c r="A119" s="34">
        <f t="shared" si="13"/>
        <v>109</v>
      </c>
      <c r="B119" s="37">
        <f t="shared" ca="1" si="7"/>
        <v>0</v>
      </c>
      <c r="C119" s="37">
        <f t="shared" ca="1" si="8"/>
        <v>84950.672088675055</v>
      </c>
      <c r="D119" s="37">
        <f t="shared" ca="1" si="9"/>
        <v>858</v>
      </c>
      <c r="E119" s="37">
        <f t="shared" ca="1" si="10"/>
        <v>247.77279359196893</v>
      </c>
      <c r="F119" s="37">
        <f t="shared" ca="1" si="11"/>
        <v>610.22720640803107</v>
      </c>
      <c r="G119" s="37">
        <f t="shared" ca="1" si="12"/>
        <v>84340.444882267024</v>
      </c>
    </row>
    <row r="120" spans="1:7">
      <c r="A120" s="34">
        <f t="shared" si="13"/>
        <v>110</v>
      </c>
      <c r="B120" s="37">
        <f t="shared" ca="1" si="7"/>
        <v>0</v>
      </c>
      <c r="C120" s="37">
        <f t="shared" ca="1" si="8"/>
        <v>85559.124641803137</v>
      </c>
      <c r="D120" s="37">
        <f t="shared" ca="1" si="9"/>
        <v>858</v>
      </c>
      <c r="E120" s="37">
        <f t="shared" ca="1" si="10"/>
        <v>249.54744687192581</v>
      </c>
      <c r="F120" s="37">
        <f t="shared" ca="1" si="11"/>
        <v>608.45255312807421</v>
      </c>
      <c r="G120" s="37">
        <f t="shared" ca="1" si="12"/>
        <v>84950.672088675055</v>
      </c>
    </row>
    <row r="121" spans="1:7">
      <c r="A121" s="34">
        <f t="shared" si="13"/>
        <v>111</v>
      </c>
      <c r="B121" s="37">
        <f t="shared" ca="1" si="7"/>
        <v>0</v>
      </c>
      <c r="C121" s="37">
        <f t="shared" ca="1" si="8"/>
        <v>86165.807702670354</v>
      </c>
      <c r="D121" s="37">
        <f t="shared" ca="1" si="9"/>
        <v>858</v>
      </c>
      <c r="E121" s="37">
        <f t="shared" ca="1" si="10"/>
        <v>251.31693913278855</v>
      </c>
      <c r="F121" s="37">
        <f t="shared" ca="1" si="11"/>
        <v>606.68306086721145</v>
      </c>
      <c r="G121" s="37">
        <f t="shared" ca="1" si="12"/>
        <v>85559.124641803137</v>
      </c>
    </row>
    <row r="122" spans="1:7">
      <c r="A122" s="34">
        <f t="shared" si="13"/>
        <v>112</v>
      </c>
      <c r="B122" s="37">
        <f t="shared" ca="1" si="7"/>
        <v>0</v>
      </c>
      <c r="C122" s="37">
        <f t="shared" ca="1" si="8"/>
        <v>86770.726417286598</v>
      </c>
      <c r="D122" s="37">
        <f t="shared" ca="1" si="9"/>
        <v>858</v>
      </c>
      <c r="E122" s="37">
        <f t="shared" ca="1" si="10"/>
        <v>253.0812853837526</v>
      </c>
      <c r="F122" s="37">
        <f t="shared" ca="1" si="11"/>
        <v>604.91871461624737</v>
      </c>
      <c r="G122" s="37">
        <f t="shared" ca="1" si="12"/>
        <v>86165.807702670354</v>
      </c>
    </row>
    <row r="123" spans="1:7">
      <c r="A123" s="34">
        <f t="shared" si="13"/>
        <v>113</v>
      </c>
      <c r="B123" s="37">
        <f t="shared" ca="1" si="7"/>
        <v>0</v>
      </c>
      <c r="C123" s="37">
        <f t="shared" ca="1" si="8"/>
        <v>87373.885916696236</v>
      </c>
      <c r="D123" s="37">
        <f t="shared" ca="1" si="9"/>
        <v>858</v>
      </c>
      <c r="E123" s="37">
        <f t="shared" ca="1" si="10"/>
        <v>254.84050059036406</v>
      </c>
      <c r="F123" s="37">
        <f t="shared" ca="1" si="11"/>
        <v>603.15949940963594</v>
      </c>
      <c r="G123" s="37">
        <f t="shared" ca="1" si="12"/>
        <v>86770.726417286598</v>
      </c>
    </row>
    <row r="124" spans="1:7">
      <c r="A124" s="34">
        <f t="shared" si="13"/>
        <v>114</v>
      </c>
      <c r="B124" s="37">
        <f t="shared" ca="1" si="7"/>
        <v>0</v>
      </c>
      <c r="C124" s="37">
        <f t="shared" ca="1" si="8"/>
        <v>87975.291317021591</v>
      </c>
      <c r="D124" s="37">
        <f t="shared" ca="1" si="9"/>
        <v>858</v>
      </c>
      <c r="E124" s="37">
        <f t="shared" ca="1" si="10"/>
        <v>256.5945996746463</v>
      </c>
      <c r="F124" s="37">
        <f t="shared" ca="1" si="11"/>
        <v>601.40540032535364</v>
      </c>
      <c r="G124" s="37">
        <f t="shared" ca="1" si="12"/>
        <v>87373.885916696236</v>
      </c>
    </row>
    <row r="125" spans="1:7">
      <c r="A125" s="34">
        <f t="shared" si="13"/>
        <v>115</v>
      </c>
      <c r="B125" s="37">
        <f t="shared" ca="1" si="7"/>
        <v>0</v>
      </c>
      <c r="C125" s="37">
        <f t="shared" ca="1" si="8"/>
        <v>88574.947719506366</v>
      </c>
      <c r="D125" s="37">
        <f t="shared" ca="1" si="9"/>
        <v>858</v>
      </c>
      <c r="E125" s="37">
        <f t="shared" ca="1" si="10"/>
        <v>258.34359751522692</v>
      </c>
      <c r="F125" s="37">
        <f t="shared" ca="1" si="11"/>
        <v>599.65640248477303</v>
      </c>
      <c r="G125" s="37">
        <f t="shared" ca="1" si="12"/>
        <v>87975.291317021591</v>
      </c>
    </row>
    <row r="126" spans="1:7">
      <c r="A126" s="34">
        <f t="shared" si="13"/>
        <v>116</v>
      </c>
      <c r="B126" s="37">
        <f t="shared" ca="1" si="7"/>
        <v>0</v>
      </c>
      <c r="C126" s="37">
        <f t="shared" ca="1" si="8"/>
        <v>89172.860210558909</v>
      </c>
      <c r="D126" s="37">
        <f t="shared" ca="1" si="9"/>
        <v>858</v>
      </c>
      <c r="E126" s="37">
        <f t="shared" ca="1" si="10"/>
        <v>260.0875089474635</v>
      </c>
      <c r="F126" s="37">
        <f t="shared" ca="1" si="11"/>
        <v>597.91249105253655</v>
      </c>
      <c r="G126" s="37">
        <f t="shared" ca="1" si="12"/>
        <v>88574.947719506366</v>
      </c>
    </row>
    <row r="127" spans="1:7">
      <c r="A127" s="34">
        <f t="shared" si="13"/>
        <v>117</v>
      </c>
      <c r="B127" s="37">
        <f t="shared" ca="1" si="7"/>
        <v>0</v>
      </c>
      <c r="C127" s="37">
        <f t="shared" ca="1" si="8"/>
        <v>89769.033861795338</v>
      </c>
      <c r="D127" s="37">
        <f t="shared" ca="1" si="9"/>
        <v>858</v>
      </c>
      <c r="E127" s="37">
        <f t="shared" ca="1" si="10"/>
        <v>261.8263487635698</v>
      </c>
      <c r="F127" s="37">
        <f t="shared" ca="1" si="11"/>
        <v>596.17365123643026</v>
      </c>
      <c r="G127" s="37">
        <f t="shared" ca="1" si="12"/>
        <v>89172.860210558909</v>
      </c>
    </row>
    <row r="128" spans="1:7">
      <c r="A128" s="34">
        <f t="shared" si="13"/>
        <v>118</v>
      </c>
      <c r="B128" s="37">
        <f t="shared" ca="1" si="7"/>
        <v>0</v>
      </c>
      <c r="C128" s="37">
        <f t="shared" ca="1" si="8"/>
        <v>90363.473730082595</v>
      </c>
      <c r="D128" s="37">
        <f t="shared" ca="1" si="9"/>
        <v>858</v>
      </c>
      <c r="E128" s="37">
        <f t="shared" ca="1" si="10"/>
        <v>263.56013171274094</v>
      </c>
      <c r="F128" s="37">
        <f t="shared" ca="1" si="11"/>
        <v>594.43986828725906</v>
      </c>
      <c r="G128" s="37">
        <f t="shared" ca="1" si="12"/>
        <v>89769.033861795338</v>
      </c>
    </row>
    <row r="129" spans="1:7">
      <c r="A129" s="34">
        <f t="shared" si="13"/>
        <v>119</v>
      </c>
      <c r="B129" s="37">
        <f t="shared" ca="1" si="7"/>
        <v>0</v>
      </c>
      <c r="C129" s="37">
        <f t="shared" ca="1" si="8"/>
        <v>90956.18485758132</v>
      </c>
      <c r="D129" s="37">
        <f t="shared" ca="1" si="9"/>
        <v>858</v>
      </c>
      <c r="E129" s="37">
        <f t="shared" ca="1" si="10"/>
        <v>265.28887250127889</v>
      </c>
      <c r="F129" s="37">
        <f t="shared" ca="1" si="11"/>
        <v>592.71112749872111</v>
      </c>
      <c r="G129" s="37">
        <f t="shared" ca="1" si="12"/>
        <v>90363.473730082595</v>
      </c>
    </row>
    <row r="130" spans="1:7">
      <c r="A130" s="34">
        <f t="shared" si="13"/>
        <v>120</v>
      </c>
      <c r="B130" s="37">
        <f t="shared" ca="1" si="7"/>
        <v>0</v>
      </c>
      <c r="C130" s="37">
        <f t="shared" ca="1" si="8"/>
        <v>91547.1722717886</v>
      </c>
      <c r="D130" s="37">
        <f t="shared" ca="1" si="9"/>
        <v>858</v>
      </c>
      <c r="E130" s="37">
        <f t="shared" ca="1" si="10"/>
        <v>267.01258579271678</v>
      </c>
      <c r="F130" s="37">
        <f t="shared" ca="1" si="11"/>
        <v>590.98741420728322</v>
      </c>
      <c r="G130" s="37">
        <f t="shared" ca="1" si="12"/>
        <v>90956.18485758132</v>
      </c>
    </row>
    <row r="131" spans="1:7">
      <c r="A131" s="34">
        <f t="shared" si="13"/>
        <v>121</v>
      </c>
      <c r="B131" s="37">
        <f t="shared" ca="1" si="7"/>
        <v>0</v>
      </c>
      <c r="C131" s="37">
        <f t="shared" ca="1" si="8"/>
        <v>92136.440985580659</v>
      </c>
      <c r="D131" s="37">
        <f t="shared" ca="1" si="9"/>
        <v>858</v>
      </c>
      <c r="E131" s="37">
        <f t="shared" ca="1" si="10"/>
        <v>268.73128620794358</v>
      </c>
      <c r="F131" s="37">
        <f t="shared" ca="1" si="11"/>
        <v>589.26871379205636</v>
      </c>
      <c r="G131" s="37">
        <f t="shared" ca="1" si="12"/>
        <v>91547.1722717886</v>
      </c>
    </row>
    <row r="132" spans="1:7">
      <c r="A132" s="34">
        <f t="shared" si="13"/>
        <v>122</v>
      </c>
      <c r="B132" s="37">
        <f t="shared" ca="1" si="7"/>
        <v>0</v>
      </c>
      <c r="C132" s="37">
        <f t="shared" ca="1" si="8"/>
        <v>92723.995997255333</v>
      </c>
      <c r="D132" s="37">
        <f t="shared" ca="1" si="9"/>
        <v>858</v>
      </c>
      <c r="E132" s="37">
        <f t="shared" ca="1" si="10"/>
        <v>270.4449883253281</v>
      </c>
      <c r="F132" s="37">
        <f t="shared" ca="1" si="11"/>
        <v>587.55501167467196</v>
      </c>
      <c r="G132" s="37">
        <f t="shared" ca="1" si="12"/>
        <v>92136.440985580659</v>
      </c>
    </row>
    <row r="133" spans="1:7">
      <c r="A133" s="34">
        <f t="shared" si="13"/>
        <v>123</v>
      </c>
      <c r="B133" s="37">
        <f t="shared" ca="1" si="7"/>
        <v>0</v>
      </c>
      <c r="C133" s="37">
        <f t="shared" ca="1" si="8"/>
        <v>93309.842290574496</v>
      </c>
      <c r="D133" s="37">
        <f t="shared" ca="1" si="9"/>
        <v>858</v>
      </c>
      <c r="E133" s="37">
        <f t="shared" ca="1" si="10"/>
        <v>272.15370668084228</v>
      </c>
      <c r="F133" s="37">
        <f t="shared" ca="1" si="11"/>
        <v>585.84629331915767</v>
      </c>
      <c r="G133" s="37">
        <f t="shared" ca="1" si="12"/>
        <v>92723.995997255333</v>
      </c>
    </row>
    <row r="134" spans="1:7">
      <c r="A134" s="34">
        <f t="shared" si="13"/>
        <v>124</v>
      </c>
      <c r="B134" s="37">
        <f t="shared" ca="1" si="7"/>
        <v>0</v>
      </c>
      <c r="C134" s="37">
        <f t="shared" ca="1" si="8"/>
        <v>93893.98483480631</v>
      </c>
      <c r="D134" s="37">
        <f t="shared" ca="1" si="9"/>
        <v>858</v>
      </c>
      <c r="E134" s="37">
        <f t="shared" ca="1" si="10"/>
        <v>273.8574557681851</v>
      </c>
      <c r="F134" s="37">
        <f t="shared" ca="1" si="11"/>
        <v>584.1425442318149</v>
      </c>
      <c r="G134" s="37">
        <f t="shared" ca="1" si="12"/>
        <v>93309.842290574496</v>
      </c>
    </row>
    <row r="135" spans="1:7">
      <c r="A135" s="34">
        <f t="shared" si="13"/>
        <v>125</v>
      </c>
      <c r="B135" s="37">
        <f t="shared" ca="1" si="7"/>
        <v>0</v>
      </c>
      <c r="C135" s="37">
        <f t="shared" ca="1" si="8"/>
        <v>94476.428584767404</v>
      </c>
      <c r="D135" s="37">
        <f t="shared" ca="1" si="9"/>
        <v>858</v>
      </c>
      <c r="E135" s="37">
        <f t="shared" ca="1" si="10"/>
        <v>275.55625003890492</v>
      </c>
      <c r="F135" s="37">
        <f t="shared" ca="1" si="11"/>
        <v>582.44374996109514</v>
      </c>
      <c r="G135" s="37">
        <f t="shared" ca="1" si="12"/>
        <v>93893.98483480631</v>
      </c>
    </row>
    <row r="136" spans="1:7">
      <c r="A136" s="34">
        <f t="shared" si="13"/>
        <v>126</v>
      </c>
      <c r="B136" s="37">
        <f t="shared" ca="1" si="7"/>
        <v>0</v>
      </c>
      <c r="C136" s="37">
        <f t="shared" ca="1" si="8"/>
        <v>95057.178480864881</v>
      </c>
      <c r="D136" s="37">
        <f t="shared" ca="1" si="9"/>
        <v>858</v>
      </c>
      <c r="E136" s="37">
        <f t="shared" ca="1" si="10"/>
        <v>277.2501039025226</v>
      </c>
      <c r="F136" s="37">
        <f t="shared" ca="1" si="11"/>
        <v>580.7498960974774</v>
      </c>
      <c r="G136" s="37">
        <f t="shared" ca="1" si="12"/>
        <v>94476.428584767404</v>
      </c>
    </row>
    <row r="137" spans="1:7">
      <c r="A137" s="34">
        <f t="shared" si="13"/>
        <v>127</v>
      </c>
      <c r="B137" s="37">
        <f t="shared" ca="1" si="7"/>
        <v>0</v>
      </c>
      <c r="C137" s="37">
        <f t="shared" ca="1" si="8"/>
        <v>95636.239449138229</v>
      </c>
      <c r="D137" s="37">
        <f t="shared" ca="1" si="9"/>
        <v>858</v>
      </c>
      <c r="E137" s="37">
        <f t="shared" ca="1" si="10"/>
        <v>278.93903172665318</v>
      </c>
      <c r="F137" s="37">
        <f t="shared" ca="1" si="11"/>
        <v>579.06096827334682</v>
      </c>
      <c r="G137" s="37">
        <f t="shared" ca="1" si="12"/>
        <v>95057.178480864881</v>
      </c>
    </row>
    <row r="138" spans="1:7">
      <c r="A138" s="34">
        <f t="shared" si="13"/>
        <v>128</v>
      </c>
      <c r="B138" s="37">
        <f t="shared" ca="1" si="7"/>
        <v>0</v>
      </c>
      <c r="C138" s="37">
        <f t="shared" ca="1" si="8"/>
        <v>96213.6164013011</v>
      </c>
      <c r="D138" s="37">
        <f t="shared" ca="1" si="9"/>
        <v>858</v>
      </c>
      <c r="E138" s="37">
        <f t="shared" ca="1" si="10"/>
        <v>280.62304783712824</v>
      </c>
      <c r="F138" s="37">
        <f t="shared" ca="1" si="11"/>
        <v>577.3769521628717</v>
      </c>
      <c r="G138" s="37">
        <f t="shared" ca="1" si="12"/>
        <v>95636.239449138229</v>
      </c>
    </row>
    <row r="139" spans="1:7">
      <c r="A139" s="34">
        <f t="shared" si="13"/>
        <v>129</v>
      </c>
      <c r="B139" s="37">
        <f t="shared" ref="B139:B202" ca="1" si="14">IF(A139&gt;$C$5,0,LOOKUP($C$5,A139:A652,$C$4))</f>
        <v>0</v>
      </c>
      <c r="C139" s="37">
        <f t="shared" ref="C139:C202" ca="1" si="15">IF(B139&gt;0,B139,G140)</f>
        <v>96789.314234782985</v>
      </c>
      <c r="D139" s="37">
        <f t="shared" ref="D139:D202" ca="1" si="16">IF(C139&gt;0,$C$7,0)</f>
        <v>858</v>
      </c>
      <c r="E139" s="37">
        <f t="shared" ref="E139:E202" ca="1" si="17">C139*$C$6/12</f>
        <v>282.30216651811708</v>
      </c>
      <c r="F139" s="37">
        <f t="shared" ref="F139:F202" ca="1" si="18">D139-E139</f>
        <v>575.69783348188298</v>
      </c>
      <c r="G139" s="37">
        <f t="shared" ref="G139:G202" ca="1" si="19">C139-F139</f>
        <v>96213.6164013011</v>
      </c>
    </row>
    <row r="140" spans="1:7">
      <c r="A140" s="34">
        <f t="shared" ref="A140:A203" si="20">A139+1</f>
        <v>130</v>
      </c>
      <c r="B140" s="37">
        <f t="shared" ca="1" si="14"/>
        <v>0</v>
      </c>
      <c r="C140" s="37">
        <f t="shared" ca="1" si="15"/>
        <v>97363.337832770732</v>
      </c>
      <c r="D140" s="37">
        <f t="shared" ca="1" si="16"/>
        <v>858</v>
      </c>
      <c r="E140" s="37">
        <f t="shared" ca="1" si="17"/>
        <v>283.976402012248</v>
      </c>
      <c r="F140" s="37">
        <f t="shared" ca="1" si="18"/>
        <v>574.02359798775205</v>
      </c>
      <c r="G140" s="37">
        <f t="shared" ca="1" si="19"/>
        <v>96789.314234782985</v>
      </c>
    </row>
    <row r="141" spans="1:7">
      <c r="A141" s="34">
        <f t="shared" si="20"/>
        <v>131</v>
      </c>
      <c r="B141" s="37">
        <f t="shared" ca="1" si="14"/>
        <v>0</v>
      </c>
      <c r="C141" s="37">
        <f t="shared" ca="1" si="15"/>
        <v>97935.692064250004</v>
      </c>
      <c r="D141" s="37">
        <f t="shared" ca="1" si="16"/>
        <v>858</v>
      </c>
      <c r="E141" s="37">
        <f t="shared" ca="1" si="17"/>
        <v>285.64576852072918</v>
      </c>
      <c r="F141" s="37">
        <f t="shared" ca="1" si="18"/>
        <v>572.35423147927077</v>
      </c>
      <c r="G141" s="37">
        <f t="shared" ca="1" si="19"/>
        <v>97363.337832770732</v>
      </c>
    </row>
    <row r="142" spans="1:7">
      <c r="A142" s="34">
        <f t="shared" si="20"/>
        <v>132</v>
      </c>
      <c r="B142" s="37">
        <f t="shared" ca="1" si="14"/>
        <v>0</v>
      </c>
      <c r="C142" s="37">
        <f t="shared" ca="1" si="15"/>
        <v>98506.381784046534</v>
      </c>
      <c r="D142" s="37">
        <f t="shared" ca="1" si="16"/>
        <v>858</v>
      </c>
      <c r="E142" s="37">
        <f t="shared" ca="1" si="17"/>
        <v>287.31028020346906</v>
      </c>
      <c r="F142" s="37">
        <f t="shared" ca="1" si="18"/>
        <v>570.68971979653088</v>
      </c>
      <c r="G142" s="37">
        <f t="shared" ca="1" si="19"/>
        <v>97935.692064250004</v>
      </c>
    </row>
    <row r="143" spans="1:7">
      <c r="A143" s="34">
        <f t="shared" si="20"/>
        <v>133</v>
      </c>
      <c r="B143" s="37">
        <f t="shared" ca="1" si="14"/>
        <v>0</v>
      </c>
      <c r="C143" s="37">
        <f t="shared" ca="1" si="15"/>
        <v>99075.411832867336</v>
      </c>
      <c r="D143" s="37">
        <f t="shared" ca="1" si="16"/>
        <v>858</v>
      </c>
      <c r="E143" s="37">
        <f t="shared" ca="1" si="17"/>
        <v>288.96995117919641</v>
      </c>
      <c r="F143" s="37">
        <f t="shared" ca="1" si="18"/>
        <v>569.03004882080359</v>
      </c>
      <c r="G143" s="37">
        <f t="shared" ca="1" si="19"/>
        <v>98506.381784046534</v>
      </c>
    </row>
    <row r="144" spans="1:7">
      <c r="A144" s="34">
        <f t="shared" si="20"/>
        <v>134</v>
      </c>
      <c r="B144" s="37">
        <f t="shared" ca="1" si="14"/>
        <v>0</v>
      </c>
      <c r="C144" s="37">
        <f t="shared" ca="1" si="15"/>
        <v>99642.787037341754</v>
      </c>
      <c r="D144" s="37">
        <f t="shared" ca="1" si="16"/>
        <v>858</v>
      </c>
      <c r="E144" s="37">
        <f t="shared" ca="1" si="17"/>
        <v>290.62479552558017</v>
      </c>
      <c r="F144" s="37">
        <f t="shared" ca="1" si="18"/>
        <v>567.37520447441989</v>
      </c>
      <c r="G144" s="37">
        <f t="shared" ca="1" si="19"/>
        <v>99075.411832867336</v>
      </c>
    </row>
    <row r="145" spans="1:7">
      <c r="A145" s="34">
        <f t="shared" si="20"/>
        <v>135</v>
      </c>
      <c r="B145" s="37">
        <f t="shared" ca="1" si="14"/>
        <v>0</v>
      </c>
      <c r="C145" s="37">
        <f t="shared" ca="1" si="15"/>
        <v>100208.5122100624</v>
      </c>
      <c r="D145" s="37">
        <f t="shared" ca="1" si="16"/>
        <v>858</v>
      </c>
      <c r="E145" s="37">
        <f t="shared" ca="1" si="17"/>
        <v>292.2748272793487</v>
      </c>
      <c r="F145" s="37">
        <f t="shared" ca="1" si="18"/>
        <v>565.72517272065124</v>
      </c>
      <c r="G145" s="37">
        <f t="shared" ca="1" si="19"/>
        <v>99642.787037341754</v>
      </c>
    </row>
    <row r="146" spans="1:7">
      <c r="A146" s="34">
        <f t="shared" si="20"/>
        <v>136</v>
      </c>
      <c r="B146" s="37">
        <f t="shared" ca="1" si="14"/>
        <v>0</v>
      </c>
      <c r="C146" s="37">
        <f t="shared" ca="1" si="15"/>
        <v>100772.59214962598</v>
      </c>
      <c r="D146" s="37">
        <f t="shared" ca="1" si="16"/>
        <v>858</v>
      </c>
      <c r="E146" s="37">
        <f t="shared" ca="1" si="17"/>
        <v>293.92006043640913</v>
      </c>
      <c r="F146" s="37">
        <f t="shared" ca="1" si="18"/>
        <v>564.07993956359087</v>
      </c>
      <c r="G146" s="37">
        <f t="shared" ca="1" si="19"/>
        <v>100208.5122100624</v>
      </c>
    </row>
    <row r="147" spans="1:7">
      <c r="A147" s="34">
        <f t="shared" si="20"/>
        <v>137</v>
      </c>
      <c r="B147" s="37">
        <f t="shared" ca="1" si="14"/>
        <v>0</v>
      </c>
      <c r="C147" s="37">
        <f t="shared" ca="1" si="15"/>
        <v>101335.03164067402</v>
      </c>
      <c r="D147" s="37">
        <f t="shared" ca="1" si="16"/>
        <v>858</v>
      </c>
      <c r="E147" s="37">
        <f t="shared" ca="1" si="17"/>
        <v>295.56050895196591</v>
      </c>
      <c r="F147" s="37">
        <f t="shared" ca="1" si="18"/>
        <v>562.43949104803414</v>
      </c>
      <c r="G147" s="37">
        <f t="shared" ca="1" si="19"/>
        <v>100772.59214962598</v>
      </c>
    </row>
    <row r="148" spans="1:7">
      <c r="A148" s="34">
        <f t="shared" si="20"/>
        <v>138</v>
      </c>
      <c r="B148" s="37">
        <f t="shared" ca="1" si="14"/>
        <v>0</v>
      </c>
      <c r="C148" s="37">
        <f t="shared" ca="1" si="15"/>
        <v>101895.83545393338</v>
      </c>
      <c r="D148" s="37">
        <f t="shared" ca="1" si="16"/>
        <v>858</v>
      </c>
      <c r="E148" s="37">
        <f t="shared" ca="1" si="17"/>
        <v>297.19618674063906</v>
      </c>
      <c r="F148" s="37">
        <f t="shared" ca="1" si="18"/>
        <v>560.80381325936094</v>
      </c>
      <c r="G148" s="37">
        <f t="shared" ca="1" si="19"/>
        <v>101335.03164067402</v>
      </c>
    </row>
    <row r="149" spans="1:7">
      <c r="A149" s="34">
        <f t="shared" si="20"/>
        <v>139</v>
      </c>
      <c r="B149" s="37">
        <f t="shared" ca="1" si="14"/>
        <v>0</v>
      </c>
      <c r="C149" s="37">
        <f t="shared" ca="1" si="15"/>
        <v>102455.0083462568</v>
      </c>
      <c r="D149" s="37">
        <f t="shared" ca="1" si="16"/>
        <v>858</v>
      </c>
      <c r="E149" s="37">
        <f t="shared" ca="1" si="17"/>
        <v>298.82710767658233</v>
      </c>
      <c r="F149" s="37">
        <f t="shared" ca="1" si="18"/>
        <v>559.17289232341773</v>
      </c>
      <c r="G149" s="37">
        <f t="shared" ca="1" si="19"/>
        <v>101895.83545393338</v>
      </c>
    </row>
    <row r="150" spans="1:7">
      <c r="A150" s="34">
        <f t="shared" si="20"/>
        <v>140</v>
      </c>
      <c r="B150" s="37">
        <f t="shared" ca="1" si="14"/>
        <v>0</v>
      </c>
      <c r="C150" s="37">
        <f t="shared" ca="1" si="15"/>
        <v>103012.5550606632</v>
      </c>
      <c r="D150" s="37">
        <f t="shared" ca="1" si="16"/>
        <v>858</v>
      </c>
      <c r="E150" s="37">
        <f t="shared" ca="1" si="17"/>
        <v>300.45328559360104</v>
      </c>
      <c r="F150" s="37">
        <f t="shared" ca="1" si="18"/>
        <v>557.54671440639891</v>
      </c>
      <c r="G150" s="37">
        <f t="shared" ca="1" si="19"/>
        <v>102455.0083462568</v>
      </c>
    </row>
    <row r="151" spans="1:7">
      <c r="A151" s="34">
        <f t="shared" si="20"/>
        <v>141</v>
      </c>
      <c r="B151" s="37">
        <f t="shared" ca="1" si="14"/>
        <v>0</v>
      </c>
      <c r="C151" s="37">
        <f t="shared" ca="1" si="15"/>
        <v>103568.48032637793</v>
      </c>
      <c r="D151" s="37">
        <f t="shared" ca="1" si="16"/>
        <v>858</v>
      </c>
      <c r="E151" s="37">
        <f t="shared" ca="1" si="17"/>
        <v>302.07473428526902</v>
      </c>
      <c r="F151" s="37">
        <f t="shared" ca="1" si="18"/>
        <v>555.92526571473104</v>
      </c>
      <c r="G151" s="37">
        <f t="shared" ca="1" si="19"/>
        <v>103012.5550606632</v>
      </c>
    </row>
    <row r="152" spans="1:7">
      <c r="A152" s="34">
        <f t="shared" si="20"/>
        <v>142</v>
      </c>
      <c r="B152" s="37">
        <f t="shared" ca="1" si="14"/>
        <v>0</v>
      </c>
      <c r="C152" s="37">
        <f t="shared" ca="1" si="15"/>
        <v>104122.78885887288</v>
      </c>
      <c r="D152" s="37">
        <f t="shared" ca="1" si="16"/>
        <v>858</v>
      </c>
      <c r="E152" s="37">
        <f t="shared" ca="1" si="17"/>
        <v>303.69146750504592</v>
      </c>
      <c r="F152" s="37">
        <f t="shared" ca="1" si="18"/>
        <v>554.30853249495408</v>
      </c>
      <c r="G152" s="37">
        <f t="shared" ca="1" si="19"/>
        <v>103568.48032637793</v>
      </c>
    </row>
    <row r="153" spans="1:7">
      <c r="A153" s="34">
        <f t="shared" si="20"/>
        <v>143</v>
      </c>
      <c r="B153" s="37">
        <f t="shared" ca="1" si="14"/>
        <v>0</v>
      </c>
      <c r="C153" s="37">
        <f t="shared" ca="1" si="15"/>
        <v>104675.48535990648</v>
      </c>
      <c r="D153" s="37">
        <f t="shared" ca="1" si="16"/>
        <v>858</v>
      </c>
      <c r="E153" s="37">
        <f t="shared" ca="1" si="17"/>
        <v>305.30349896639393</v>
      </c>
      <c r="F153" s="37">
        <f t="shared" ca="1" si="18"/>
        <v>552.69650103360607</v>
      </c>
      <c r="G153" s="37">
        <f t="shared" ca="1" si="19"/>
        <v>104122.78885887288</v>
      </c>
    </row>
    <row r="154" spans="1:7">
      <c r="A154" s="34">
        <f t="shared" si="20"/>
        <v>144</v>
      </c>
      <c r="B154" s="37">
        <f t="shared" ca="1" si="14"/>
        <v>0</v>
      </c>
      <c r="C154" s="37">
        <f t="shared" ca="1" si="15"/>
        <v>105226.57451756358</v>
      </c>
      <c r="D154" s="37">
        <f t="shared" ca="1" si="16"/>
        <v>858</v>
      </c>
      <c r="E154" s="37">
        <f t="shared" ca="1" si="17"/>
        <v>306.91084234289377</v>
      </c>
      <c r="F154" s="37">
        <f t="shared" ca="1" si="18"/>
        <v>551.08915765710617</v>
      </c>
      <c r="G154" s="37">
        <f t="shared" ca="1" si="19"/>
        <v>104675.48535990648</v>
      </c>
    </row>
    <row r="155" spans="1:7">
      <c r="A155" s="34">
        <f t="shared" si="20"/>
        <v>145</v>
      </c>
      <c r="B155" s="37">
        <f t="shared" ca="1" si="14"/>
        <v>0</v>
      </c>
      <c r="C155" s="37">
        <f t="shared" ca="1" si="15"/>
        <v>105776.06100629522</v>
      </c>
      <c r="D155" s="37">
        <f t="shared" ca="1" si="16"/>
        <v>858</v>
      </c>
      <c r="E155" s="37">
        <f t="shared" ca="1" si="17"/>
        <v>308.51351126836107</v>
      </c>
      <c r="F155" s="37">
        <f t="shared" ca="1" si="18"/>
        <v>549.48648873163893</v>
      </c>
      <c r="G155" s="37">
        <f t="shared" ca="1" si="19"/>
        <v>105226.57451756358</v>
      </c>
    </row>
    <row r="156" spans="1:7">
      <c r="A156" s="34">
        <f t="shared" si="20"/>
        <v>146</v>
      </c>
      <c r="B156" s="37">
        <f t="shared" ca="1" si="14"/>
        <v>0</v>
      </c>
      <c r="C156" s="37">
        <f t="shared" ca="1" si="15"/>
        <v>106323.94948695826</v>
      </c>
      <c r="D156" s="37">
        <f t="shared" ca="1" si="16"/>
        <v>858</v>
      </c>
      <c r="E156" s="37">
        <f t="shared" ca="1" si="17"/>
        <v>310.11151933696163</v>
      </c>
      <c r="F156" s="37">
        <f t="shared" ca="1" si="18"/>
        <v>547.88848066303831</v>
      </c>
      <c r="G156" s="37">
        <f t="shared" ca="1" si="19"/>
        <v>105776.06100629522</v>
      </c>
    </row>
    <row r="157" spans="1:7">
      <c r="A157" s="34">
        <f t="shared" si="20"/>
        <v>147</v>
      </c>
      <c r="B157" s="37">
        <f t="shared" ca="1" si="14"/>
        <v>0</v>
      </c>
      <c r="C157" s="37">
        <f t="shared" ca="1" si="15"/>
        <v>106870.24460685493</v>
      </c>
      <c r="D157" s="37">
        <f t="shared" ca="1" si="16"/>
        <v>858</v>
      </c>
      <c r="E157" s="37">
        <f t="shared" ca="1" si="17"/>
        <v>311.7048801033269</v>
      </c>
      <c r="F157" s="37">
        <f t="shared" ca="1" si="18"/>
        <v>546.2951198966731</v>
      </c>
      <c r="G157" s="37">
        <f t="shared" ca="1" si="19"/>
        <v>106323.94948695826</v>
      </c>
    </row>
    <row r="158" spans="1:7">
      <c r="A158" s="34">
        <f t="shared" si="20"/>
        <v>148</v>
      </c>
      <c r="B158" s="37">
        <f t="shared" ca="1" si="14"/>
        <v>0</v>
      </c>
      <c r="C158" s="37">
        <f t="shared" ca="1" si="15"/>
        <v>107414.95099977226</v>
      </c>
      <c r="D158" s="37">
        <f t="shared" ca="1" si="16"/>
        <v>858</v>
      </c>
      <c r="E158" s="37">
        <f t="shared" ca="1" si="17"/>
        <v>313.2936070826691</v>
      </c>
      <c r="F158" s="37">
        <f t="shared" ca="1" si="18"/>
        <v>544.70639291733096</v>
      </c>
      <c r="G158" s="37">
        <f t="shared" ca="1" si="19"/>
        <v>106870.24460685493</v>
      </c>
    </row>
    <row r="159" spans="1:7">
      <c r="A159" s="34">
        <f t="shared" si="20"/>
        <v>149</v>
      </c>
      <c r="B159" s="37">
        <f t="shared" ca="1" si="14"/>
        <v>0</v>
      </c>
      <c r="C159" s="37">
        <f t="shared" ca="1" si="15"/>
        <v>107958.07328602136</v>
      </c>
      <c r="D159" s="37">
        <f t="shared" ca="1" si="16"/>
        <v>858</v>
      </c>
      <c r="E159" s="37">
        <f t="shared" ca="1" si="17"/>
        <v>314.87771375089568</v>
      </c>
      <c r="F159" s="37">
        <f t="shared" ca="1" si="18"/>
        <v>543.12228624910426</v>
      </c>
      <c r="G159" s="37">
        <f t="shared" ca="1" si="19"/>
        <v>107414.95099977226</v>
      </c>
    </row>
    <row r="160" spans="1:7">
      <c r="A160" s="34">
        <f t="shared" si="20"/>
        <v>150</v>
      </c>
      <c r="B160" s="37">
        <f t="shared" ca="1" si="14"/>
        <v>0</v>
      </c>
      <c r="C160" s="37">
        <f t="shared" ca="1" si="15"/>
        <v>108499.61607247664</v>
      </c>
      <c r="D160" s="37">
        <f t="shared" ca="1" si="16"/>
        <v>858</v>
      </c>
      <c r="E160" s="37">
        <f t="shared" ca="1" si="17"/>
        <v>316.45721354472357</v>
      </c>
      <c r="F160" s="37">
        <f t="shared" ca="1" si="18"/>
        <v>541.54278645527643</v>
      </c>
      <c r="G160" s="37">
        <f t="shared" ca="1" si="19"/>
        <v>107958.07328602136</v>
      </c>
    </row>
    <row r="161" spans="1:7">
      <c r="A161" s="34">
        <f t="shared" si="20"/>
        <v>151</v>
      </c>
      <c r="B161" s="37">
        <f t="shared" ca="1" si="14"/>
        <v>0</v>
      </c>
      <c r="C161" s="37">
        <f t="shared" ca="1" si="15"/>
        <v>109039.58395261485</v>
      </c>
      <c r="D161" s="37">
        <f t="shared" ca="1" si="16"/>
        <v>858</v>
      </c>
      <c r="E161" s="37">
        <f t="shared" ca="1" si="17"/>
        <v>318.03211986179332</v>
      </c>
      <c r="F161" s="37">
        <f t="shared" ca="1" si="18"/>
        <v>539.96788013820674</v>
      </c>
      <c r="G161" s="37">
        <f t="shared" ca="1" si="19"/>
        <v>108499.61607247664</v>
      </c>
    </row>
    <row r="162" spans="1:7">
      <c r="A162" s="34">
        <f t="shared" si="20"/>
        <v>152</v>
      </c>
      <c r="B162" s="37">
        <f t="shared" ca="1" si="14"/>
        <v>0</v>
      </c>
      <c r="C162" s="37">
        <f t="shared" ca="1" si="15"/>
        <v>109577.98150655406</v>
      </c>
      <c r="D162" s="37">
        <f t="shared" ca="1" si="16"/>
        <v>858</v>
      </c>
      <c r="E162" s="37">
        <f t="shared" ca="1" si="17"/>
        <v>319.60244606078271</v>
      </c>
      <c r="F162" s="37">
        <f t="shared" ca="1" si="18"/>
        <v>538.39755393921723</v>
      </c>
      <c r="G162" s="37">
        <f t="shared" ca="1" si="19"/>
        <v>109039.58395261485</v>
      </c>
    </row>
    <row r="163" spans="1:7">
      <c r="A163" s="34">
        <f t="shared" si="20"/>
        <v>153</v>
      </c>
      <c r="B163" s="37">
        <f t="shared" ca="1" si="14"/>
        <v>0</v>
      </c>
      <c r="C163" s="37">
        <f t="shared" ca="1" si="15"/>
        <v>110114.81330109254</v>
      </c>
      <c r="D163" s="37">
        <f t="shared" ca="1" si="16"/>
        <v>858</v>
      </c>
      <c r="E163" s="37">
        <f t="shared" ca="1" si="17"/>
        <v>321.1682054615199</v>
      </c>
      <c r="F163" s="37">
        <f t="shared" ca="1" si="18"/>
        <v>536.83179453848015</v>
      </c>
      <c r="G163" s="37">
        <f t="shared" ca="1" si="19"/>
        <v>109577.98150655406</v>
      </c>
    </row>
    <row r="164" spans="1:7">
      <c r="A164" s="34">
        <f t="shared" si="20"/>
        <v>154</v>
      </c>
      <c r="B164" s="37">
        <f t="shared" ca="1" si="14"/>
        <v>0</v>
      </c>
      <c r="C164" s="37">
        <f t="shared" ca="1" si="15"/>
        <v>110650.08388974745</v>
      </c>
      <c r="D164" s="37">
        <f t="shared" ca="1" si="16"/>
        <v>858</v>
      </c>
      <c r="E164" s="37">
        <f t="shared" ca="1" si="17"/>
        <v>322.72941134509676</v>
      </c>
      <c r="F164" s="37">
        <f t="shared" ca="1" si="18"/>
        <v>535.27058865490324</v>
      </c>
      <c r="G164" s="37">
        <f t="shared" ca="1" si="19"/>
        <v>110114.81330109254</v>
      </c>
    </row>
    <row r="165" spans="1:7">
      <c r="A165" s="34">
        <f t="shared" si="20"/>
        <v>155</v>
      </c>
      <c r="B165" s="37">
        <f t="shared" ca="1" si="14"/>
        <v>0</v>
      </c>
      <c r="C165" s="37">
        <f t="shared" ca="1" si="15"/>
        <v>111183.79781279346</v>
      </c>
      <c r="D165" s="37">
        <f t="shared" ca="1" si="16"/>
        <v>858</v>
      </c>
      <c r="E165" s="37">
        <f t="shared" ca="1" si="17"/>
        <v>324.28607695398097</v>
      </c>
      <c r="F165" s="37">
        <f t="shared" ca="1" si="18"/>
        <v>533.71392304601909</v>
      </c>
      <c r="G165" s="37">
        <f t="shared" ca="1" si="19"/>
        <v>110650.08388974745</v>
      </c>
    </row>
    <row r="166" spans="1:7">
      <c r="A166" s="34">
        <f t="shared" si="20"/>
        <v>156</v>
      </c>
      <c r="B166" s="37">
        <f t="shared" ca="1" si="14"/>
        <v>0</v>
      </c>
      <c r="C166" s="37">
        <f t="shared" ca="1" si="15"/>
        <v>111715.95959730133</v>
      </c>
      <c r="D166" s="37">
        <f t="shared" ca="1" si="16"/>
        <v>858</v>
      </c>
      <c r="E166" s="37">
        <f t="shared" ca="1" si="17"/>
        <v>325.83821549212894</v>
      </c>
      <c r="F166" s="37">
        <f t="shared" ca="1" si="18"/>
        <v>532.16178450787106</v>
      </c>
      <c r="G166" s="37">
        <f t="shared" ca="1" si="19"/>
        <v>111183.79781279346</v>
      </c>
    </row>
    <row r="167" spans="1:7">
      <c r="A167" s="34">
        <f t="shared" si="20"/>
        <v>157</v>
      </c>
      <c r="B167" s="37">
        <f t="shared" ca="1" si="14"/>
        <v>0</v>
      </c>
      <c r="C167" s="37">
        <f t="shared" ca="1" si="15"/>
        <v>112246.57375717624</v>
      </c>
      <c r="D167" s="37">
        <f t="shared" ca="1" si="16"/>
        <v>858</v>
      </c>
      <c r="E167" s="37">
        <f t="shared" ca="1" si="17"/>
        <v>327.38584012509745</v>
      </c>
      <c r="F167" s="37">
        <f t="shared" ca="1" si="18"/>
        <v>530.6141598749025</v>
      </c>
      <c r="G167" s="37">
        <f t="shared" ca="1" si="19"/>
        <v>111715.95959730133</v>
      </c>
    </row>
    <row r="168" spans="1:7">
      <c r="A168" s="34">
        <f t="shared" si="20"/>
        <v>158</v>
      </c>
      <c r="B168" s="37">
        <f t="shared" ca="1" si="14"/>
        <v>0</v>
      </c>
      <c r="C168" s="37">
        <f t="shared" ca="1" si="15"/>
        <v>112775.64479319609</v>
      </c>
      <c r="D168" s="37">
        <f t="shared" ca="1" si="16"/>
        <v>858</v>
      </c>
      <c r="E168" s="37">
        <f t="shared" ca="1" si="17"/>
        <v>328.92896398015529</v>
      </c>
      <c r="F168" s="37">
        <f t="shared" ca="1" si="18"/>
        <v>529.07103601984477</v>
      </c>
      <c r="G168" s="37">
        <f t="shared" ca="1" si="19"/>
        <v>112246.57375717624</v>
      </c>
    </row>
    <row r="169" spans="1:7">
      <c r="A169" s="34">
        <f t="shared" si="20"/>
        <v>159</v>
      </c>
      <c r="B169" s="37">
        <f t="shared" ca="1" si="14"/>
        <v>0</v>
      </c>
      <c r="C169" s="37">
        <f t="shared" ca="1" si="15"/>
        <v>113303.17719304969</v>
      </c>
      <c r="D169" s="37">
        <f t="shared" ca="1" si="16"/>
        <v>858</v>
      </c>
      <c r="E169" s="37">
        <f t="shared" ca="1" si="17"/>
        <v>330.467600146395</v>
      </c>
      <c r="F169" s="37">
        <f t="shared" ca="1" si="18"/>
        <v>527.53239985360506</v>
      </c>
      <c r="G169" s="37">
        <f t="shared" ca="1" si="19"/>
        <v>112775.64479319609</v>
      </c>
    </row>
    <row r="170" spans="1:7">
      <c r="A170" s="34">
        <f t="shared" si="20"/>
        <v>160</v>
      </c>
      <c r="B170" s="37">
        <f t="shared" ca="1" si="14"/>
        <v>0</v>
      </c>
      <c r="C170" s="37">
        <f t="shared" ca="1" si="15"/>
        <v>113829.17543137485</v>
      </c>
      <c r="D170" s="37">
        <f t="shared" ca="1" si="16"/>
        <v>858</v>
      </c>
      <c r="E170" s="37">
        <f t="shared" ca="1" si="17"/>
        <v>332.00176167484335</v>
      </c>
      <c r="F170" s="37">
        <f t="shared" ca="1" si="18"/>
        <v>525.99823832515665</v>
      </c>
      <c r="G170" s="37">
        <f t="shared" ca="1" si="19"/>
        <v>113303.17719304969</v>
      </c>
    </row>
    <row r="171" spans="1:7">
      <c r="A171" s="34">
        <f t="shared" si="20"/>
        <v>161</v>
      </c>
      <c r="B171" s="37">
        <f t="shared" ca="1" si="14"/>
        <v>0</v>
      </c>
      <c r="C171" s="37">
        <f t="shared" ca="1" si="15"/>
        <v>114353.64396979628</v>
      </c>
      <c r="D171" s="37">
        <f t="shared" ca="1" si="16"/>
        <v>858</v>
      </c>
      <c r="E171" s="37">
        <f t="shared" ca="1" si="17"/>
        <v>333.53146157857253</v>
      </c>
      <c r="F171" s="37">
        <f t="shared" ca="1" si="18"/>
        <v>524.46853842142741</v>
      </c>
      <c r="G171" s="37">
        <f t="shared" ca="1" si="19"/>
        <v>113829.17543137485</v>
      </c>
    </row>
    <row r="172" spans="1:7">
      <c r="A172" s="34">
        <f t="shared" si="20"/>
        <v>162</v>
      </c>
      <c r="B172" s="37">
        <f t="shared" ca="1" si="14"/>
        <v>0</v>
      </c>
      <c r="C172" s="37">
        <f t="shared" ca="1" si="15"/>
        <v>114876.58725696347</v>
      </c>
      <c r="D172" s="37">
        <f t="shared" ca="1" si="16"/>
        <v>858</v>
      </c>
      <c r="E172" s="37">
        <f t="shared" ca="1" si="17"/>
        <v>335.05671283281015</v>
      </c>
      <c r="F172" s="37">
        <f t="shared" ca="1" si="18"/>
        <v>522.94328716718985</v>
      </c>
      <c r="G172" s="37">
        <f t="shared" ca="1" si="19"/>
        <v>114353.64396979628</v>
      </c>
    </row>
    <row r="173" spans="1:7">
      <c r="A173" s="34">
        <f t="shared" si="20"/>
        <v>163</v>
      </c>
      <c r="B173" s="37">
        <f t="shared" ca="1" si="14"/>
        <v>0</v>
      </c>
      <c r="C173" s="37">
        <f t="shared" ca="1" si="15"/>
        <v>115398.00972858841</v>
      </c>
      <c r="D173" s="37">
        <f t="shared" ca="1" si="16"/>
        <v>858</v>
      </c>
      <c r="E173" s="37">
        <f t="shared" ca="1" si="17"/>
        <v>336.57752837504955</v>
      </c>
      <c r="F173" s="37">
        <f t="shared" ca="1" si="18"/>
        <v>521.4224716249505</v>
      </c>
      <c r="G173" s="37">
        <f t="shared" ca="1" si="19"/>
        <v>114876.58725696347</v>
      </c>
    </row>
    <row r="174" spans="1:7">
      <c r="A174" s="34">
        <f t="shared" si="20"/>
        <v>164</v>
      </c>
      <c r="B174" s="37">
        <f t="shared" ca="1" si="14"/>
        <v>0</v>
      </c>
      <c r="C174" s="37">
        <f t="shared" ca="1" si="15"/>
        <v>115917.91580748325</v>
      </c>
      <c r="D174" s="37">
        <f t="shared" ca="1" si="16"/>
        <v>858</v>
      </c>
      <c r="E174" s="37">
        <f t="shared" ca="1" si="17"/>
        <v>338.0939211051595</v>
      </c>
      <c r="F174" s="37">
        <f t="shared" ca="1" si="18"/>
        <v>519.90607889484045</v>
      </c>
      <c r="G174" s="37">
        <f t="shared" ca="1" si="19"/>
        <v>115398.00972858841</v>
      </c>
    </row>
    <row r="175" spans="1:7">
      <c r="A175" s="34">
        <f t="shared" si="20"/>
        <v>165</v>
      </c>
      <c r="B175" s="37">
        <f t="shared" ca="1" si="14"/>
        <v>0</v>
      </c>
      <c r="C175" s="37">
        <f t="shared" ca="1" si="15"/>
        <v>116436.30990359776</v>
      </c>
      <c r="D175" s="37">
        <f t="shared" ca="1" si="16"/>
        <v>858</v>
      </c>
      <c r="E175" s="37">
        <f t="shared" ca="1" si="17"/>
        <v>339.60590388549355</v>
      </c>
      <c r="F175" s="37">
        <f t="shared" ca="1" si="18"/>
        <v>518.39409611450651</v>
      </c>
      <c r="G175" s="37">
        <f t="shared" ca="1" si="19"/>
        <v>115917.91580748325</v>
      </c>
    </row>
    <row r="176" spans="1:7">
      <c r="A176" s="34">
        <f t="shared" si="20"/>
        <v>166</v>
      </c>
      <c r="B176" s="37">
        <f t="shared" ca="1" si="14"/>
        <v>0</v>
      </c>
      <c r="C176" s="37">
        <f t="shared" ca="1" si="15"/>
        <v>116953.19641405677</v>
      </c>
      <c r="D176" s="37">
        <f t="shared" ca="1" si="16"/>
        <v>858</v>
      </c>
      <c r="E176" s="37">
        <f t="shared" ca="1" si="17"/>
        <v>341.11348954099896</v>
      </c>
      <c r="F176" s="37">
        <f t="shared" ca="1" si="18"/>
        <v>516.8865104590011</v>
      </c>
      <c r="G176" s="37">
        <f t="shared" ca="1" si="19"/>
        <v>116436.30990359776</v>
      </c>
    </row>
    <row r="177" spans="1:7">
      <c r="A177" s="34">
        <f t="shared" si="20"/>
        <v>167</v>
      </c>
      <c r="B177" s="37">
        <f t="shared" ca="1" si="14"/>
        <v>0</v>
      </c>
      <c r="C177" s="37">
        <f t="shared" ca="1" si="15"/>
        <v>117468.57972319744</v>
      </c>
      <c r="D177" s="37">
        <f t="shared" ca="1" si="16"/>
        <v>858</v>
      </c>
      <c r="E177" s="37">
        <f t="shared" ca="1" si="17"/>
        <v>342.6166908593259</v>
      </c>
      <c r="F177" s="37">
        <f t="shared" ca="1" si="18"/>
        <v>515.3833091406741</v>
      </c>
      <c r="G177" s="37">
        <f t="shared" ca="1" si="19"/>
        <v>116953.19641405677</v>
      </c>
    </row>
    <row r="178" spans="1:7">
      <c r="A178" s="34">
        <f t="shared" si="20"/>
        <v>168</v>
      </c>
      <c r="B178" s="37">
        <f t="shared" ca="1" si="14"/>
        <v>0</v>
      </c>
      <c r="C178" s="37">
        <f t="shared" ca="1" si="15"/>
        <v>117982.46420260651</v>
      </c>
      <c r="D178" s="37">
        <f t="shared" ca="1" si="16"/>
        <v>858</v>
      </c>
      <c r="E178" s="37">
        <f t="shared" ca="1" si="17"/>
        <v>344.11552059093566</v>
      </c>
      <c r="F178" s="37">
        <f t="shared" ca="1" si="18"/>
        <v>513.8844794090644</v>
      </c>
      <c r="G178" s="37">
        <f t="shared" ca="1" si="19"/>
        <v>117468.57972319744</v>
      </c>
    </row>
    <row r="179" spans="1:7">
      <c r="A179" s="34">
        <f t="shared" si="20"/>
        <v>169</v>
      </c>
      <c r="B179" s="37">
        <f t="shared" ca="1" si="14"/>
        <v>0</v>
      </c>
      <c r="C179" s="37">
        <f t="shared" ca="1" si="15"/>
        <v>118494.8542111573</v>
      </c>
      <c r="D179" s="37">
        <f t="shared" ca="1" si="16"/>
        <v>858</v>
      </c>
      <c r="E179" s="37">
        <f t="shared" ca="1" si="17"/>
        <v>345.60999144920885</v>
      </c>
      <c r="F179" s="37">
        <f t="shared" ca="1" si="18"/>
        <v>512.39000855079121</v>
      </c>
      <c r="G179" s="37">
        <f t="shared" ca="1" si="19"/>
        <v>117982.46420260651</v>
      </c>
    </row>
    <row r="180" spans="1:7">
      <c r="A180" s="34">
        <f t="shared" si="20"/>
        <v>170</v>
      </c>
      <c r="B180" s="37">
        <f t="shared" ca="1" si="14"/>
        <v>0</v>
      </c>
      <c r="C180" s="37">
        <f t="shared" ca="1" si="15"/>
        <v>119005.75409504675</v>
      </c>
      <c r="D180" s="37">
        <f t="shared" ca="1" si="16"/>
        <v>858</v>
      </c>
      <c r="E180" s="37">
        <f t="shared" ca="1" si="17"/>
        <v>347.10011611055307</v>
      </c>
      <c r="F180" s="37">
        <f t="shared" ca="1" si="18"/>
        <v>510.89988388944693</v>
      </c>
      <c r="G180" s="37">
        <f t="shared" ca="1" si="19"/>
        <v>118494.8542111573</v>
      </c>
    </row>
    <row r="181" spans="1:7">
      <c r="A181" s="34">
        <f t="shared" si="20"/>
        <v>171</v>
      </c>
      <c r="B181" s="37">
        <f t="shared" ca="1" si="14"/>
        <v>0</v>
      </c>
      <c r="C181" s="37">
        <f t="shared" ca="1" si="15"/>
        <v>119515.16818783224</v>
      </c>
      <c r="D181" s="37">
        <f t="shared" ca="1" si="16"/>
        <v>858</v>
      </c>
      <c r="E181" s="37">
        <f t="shared" ca="1" si="17"/>
        <v>348.58590721451077</v>
      </c>
      <c r="F181" s="37">
        <f t="shared" ca="1" si="18"/>
        <v>509.41409278548923</v>
      </c>
      <c r="G181" s="37">
        <f t="shared" ca="1" si="19"/>
        <v>119005.75409504675</v>
      </c>
    </row>
    <row r="182" spans="1:7">
      <c r="A182" s="34">
        <f t="shared" si="20"/>
        <v>172</v>
      </c>
      <c r="B182" s="37">
        <f t="shared" ca="1" si="14"/>
        <v>0</v>
      </c>
      <c r="C182" s="37">
        <f t="shared" ca="1" si="15"/>
        <v>120023.10081046837</v>
      </c>
      <c r="D182" s="37">
        <f t="shared" ca="1" si="16"/>
        <v>858</v>
      </c>
      <c r="E182" s="37">
        <f t="shared" ca="1" si="17"/>
        <v>350.06737736386611</v>
      </c>
      <c r="F182" s="37">
        <f t="shared" ca="1" si="18"/>
        <v>507.93262263613389</v>
      </c>
      <c r="G182" s="37">
        <f t="shared" ca="1" si="19"/>
        <v>119515.16818783224</v>
      </c>
    </row>
    <row r="183" spans="1:7">
      <c r="A183" s="34">
        <f t="shared" si="20"/>
        <v>173</v>
      </c>
      <c r="B183" s="37">
        <f t="shared" ca="1" si="14"/>
        <v>0</v>
      </c>
      <c r="C183" s="37">
        <f t="shared" ca="1" si="15"/>
        <v>120529.55627134362</v>
      </c>
      <c r="D183" s="37">
        <f t="shared" ca="1" si="16"/>
        <v>858</v>
      </c>
      <c r="E183" s="37">
        <f t="shared" ca="1" si="17"/>
        <v>351.54453912475225</v>
      </c>
      <c r="F183" s="37">
        <f t="shared" ca="1" si="18"/>
        <v>506.45546087524775</v>
      </c>
      <c r="G183" s="37">
        <f t="shared" ca="1" si="19"/>
        <v>120023.10081046837</v>
      </c>
    </row>
    <row r="184" spans="1:7">
      <c r="A184" s="34">
        <f t="shared" si="20"/>
        <v>174</v>
      </c>
      <c r="B184" s="37">
        <f t="shared" ca="1" si="14"/>
        <v>0</v>
      </c>
      <c r="C184" s="37">
        <f t="shared" ca="1" si="15"/>
        <v>121034.53886631687</v>
      </c>
      <c r="D184" s="37">
        <f t="shared" ca="1" si="16"/>
        <v>858</v>
      </c>
      <c r="E184" s="37">
        <f t="shared" ca="1" si="17"/>
        <v>353.01740502675756</v>
      </c>
      <c r="F184" s="37">
        <f t="shared" ca="1" si="18"/>
        <v>504.98259497324244</v>
      </c>
      <c r="G184" s="37">
        <f t="shared" ca="1" si="19"/>
        <v>120529.55627134362</v>
      </c>
    </row>
    <row r="185" spans="1:7">
      <c r="A185" s="34">
        <f t="shared" si="20"/>
        <v>175</v>
      </c>
      <c r="B185" s="37">
        <f t="shared" ca="1" si="14"/>
        <v>0</v>
      </c>
      <c r="C185" s="37">
        <f t="shared" ca="1" si="15"/>
        <v>121538.05287875384</v>
      </c>
      <c r="D185" s="37">
        <f t="shared" ca="1" si="16"/>
        <v>858</v>
      </c>
      <c r="E185" s="37">
        <f t="shared" ca="1" si="17"/>
        <v>354.48598756303204</v>
      </c>
      <c r="F185" s="37">
        <f t="shared" ca="1" si="18"/>
        <v>503.51401243696796</v>
      </c>
      <c r="G185" s="37">
        <f t="shared" ca="1" si="19"/>
        <v>121034.53886631687</v>
      </c>
    </row>
    <row r="186" spans="1:7">
      <c r="A186" s="34">
        <f t="shared" si="20"/>
        <v>176</v>
      </c>
      <c r="B186" s="37">
        <f t="shared" ca="1" si="14"/>
        <v>0</v>
      </c>
      <c r="C186" s="37">
        <f t="shared" ca="1" si="15"/>
        <v>122040.10257956345</v>
      </c>
      <c r="D186" s="37">
        <f t="shared" ca="1" si="16"/>
        <v>858</v>
      </c>
      <c r="E186" s="37">
        <f t="shared" ca="1" si="17"/>
        <v>355.95029919039342</v>
      </c>
      <c r="F186" s="37">
        <f t="shared" ca="1" si="18"/>
        <v>502.04970080960658</v>
      </c>
      <c r="G186" s="37">
        <f t="shared" ca="1" si="19"/>
        <v>121538.05287875384</v>
      </c>
    </row>
    <row r="187" spans="1:7">
      <c r="A187" s="34">
        <f t="shared" si="20"/>
        <v>177</v>
      </c>
      <c r="B187" s="37">
        <f t="shared" ca="1" si="14"/>
        <v>0</v>
      </c>
      <c r="C187" s="37">
        <f t="shared" ca="1" si="15"/>
        <v>122540.69222723402</v>
      </c>
      <c r="D187" s="37">
        <f t="shared" ca="1" si="16"/>
        <v>858</v>
      </c>
      <c r="E187" s="37">
        <f t="shared" ca="1" si="17"/>
        <v>357.41035232943256</v>
      </c>
      <c r="F187" s="37">
        <f t="shared" ca="1" si="18"/>
        <v>500.58964767056744</v>
      </c>
      <c r="G187" s="37">
        <f t="shared" ca="1" si="19"/>
        <v>122040.10257956345</v>
      </c>
    </row>
    <row r="188" spans="1:7">
      <c r="A188" s="34">
        <f t="shared" si="20"/>
        <v>178</v>
      </c>
      <c r="B188" s="37">
        <f t="shared" ca="1" si="14"/>
        <v>0</v>
      </c>
      <c r="C188" s="37">
        <f t="shared" ca="1" si="15"/>
        <v>123039.82606786939</v>
      </c>
      <c r="D188" s="37">
        <f t="shared" ca="1" si="16"/>
        <v>858</v>
      </c>
      <c r="E188" s="37">
        <f t="shared" ca="1" si="17"/>
        <v>358.86615936461908</v>
      </c>
      <c r="F188" s="37">
        <f t="shared" ca="1" si="18"/>
        <v>499.13384063538092</v>
      </c>
      <c r="G188" s="37">
        <f t="shared" ca="1" si="19"/>
        <v>122540.69222723402</v>
      </c>
    </row>
    <row r="189" spans="1:7">
      <c r="A189" s="34">
        <f t="shared" si="20"/>
        <v>179</v>
      </c>
      <c r="B189" s="37">
        <f t="shared" ca="1" si="14"/>
        <v>0</v>
      </c>
      <c r="C189" s="37">
        <f t="shared" ca="1" si="15"/>
        <v>123537.50833522498</v>
      </c>
      <c r="D189" s="37">
        <f t="shared" ca="1" si="16"/>
        <v>858</v>
      </c>
      <c r="E189" s="37">
        <f t="shared" ca="1" si="17"/>
        <v>360.31773264440625</v>
      </c>
      <c r="F189" s="37">
        <f t="shared" ca="1" si="18"/>
        <v>497.68226735559375</v>
      </c>
      <c r="G189" s="37">
        <f t="shared" ca="1" si="19"/>
        <v>123039.82606786939</v>
      </c>
    </row>
    <row r="190" spans="1:7">
      <c r="A190" s="34">
        <f t="shared" si="20"/>
        <v>180</v>
      </c>
      <c r="B190" s="37">
        <f t="shared" ca="1" si="14"/>
        <v>0</v>
      </c>
      <c r="C190" s="37">
        <f t="shared" ca="1" si="15"/>
        <v>124033.74325074365</v>
      </c>
      <c r="D190" s="37">
        <f t="shared" ca="1" si="16"/>
        <v>858</v>
      </c>
      <c r="E190" s="37">
        <f t="shared" ca="1" si="17"/>
        <v>361.76508448133563</v>
      </c>
      <c r="F190" s="37">
        <f t="shared" ca="1" si="18"/>
        <v>496.23491551866437</v>
      </c>
      <c r="G190" s="37">
        <f t="shared" ca="1" si="19"/>
        <v>123537.50833522498</v>
      </c>
    </row>
    <row r="191" spans="1:7">
      <c r="A191" s="34">
        <f t="shared" si="20"/>
        <v>181</v>
      </c>
      <c r="B191" s="37">
        <f t="shared" ca="1" si="14"/>
        <v>0</v>
      </c>
      <c r="C191" s="37">
        <f t="shared" ca="1" si="15"/>
        <v>124528.53502359151</v>
      </c>
      <c r="D191" s="37">
        <f t="shared" ca="1" si="16"/>
        <v>858</v>
      </c>
      <c r="E191" s="37">
        <f t="shared" ca="1" si="17"/>
        <v>363.20822715214194</v>
      </c>
      <c r="F191" s="37">
        <f t="shared" ca="1" si="18"/>
        <v>494.79177284785806</v>
      </c>
      <c r="G191" s="37">
        <f t="shared" ca="1" si="19"/>
        <v>124033.74325074365</v>
      </c>
    </row>
    <row r="192" spans="1:7">
      <c r="A192" s="34">
        <f t="shared" si="20"/>
        <v>182</v>
      </c>
      <c r="B192" s="37">
        <f t="shared" ca="1" si="14"/>
        <v>0</v>
      </c>
      <c r="C192" s="37">
        <f t="shared" ca="1" si="15"/>
        <v>125021.88785069366</v>
      </c>
      <c r="D192" s="37">
        <f t="shared" ca="1" si="16"/>
        <v>858</v>
      </c>
      <c r="E192" s="37">
        <f t="shared" ca="1" si="17"/>
        <v>364.64717289785654</v>
      </c>
      <c r="F192" s="37">
        <f t="shared" ca="1" si="18"/>
        <v>493.35282710214346</v>
      </c>
      <c r="G192" s="37">
        <f t="shared" ca="1" si="19"/>
        <v>124528.53502359151</v>
      </c>
    </row>
    <row r="193" spans="1:7">
      <c r="A193" s="34">
        <f t="shared" si="20"/>
        <v>183</v>
      </c>
      <c r="B193" s="37">
        <f t="shared" ca="1" si="14"/>
        <v>0</v>
      </c>
      <c r="C193" s="37">
        <f t="shared" ca="1" si="15"/>
        <v>125513.80591676975</v>
      </c>
      <c r="D193" s="37">
        <f t="shared" ca="1" si="16"/>
        <v>858</v>
      </c>
      <c r="E193" s="37">
        <f t="shared" ca="1" si="17"/>
        <v>366.08193392391178</v>
      </c>
      <c r="F193" s="37">
        <f t="shared" ca="1" si="18"/>
        <v>491.91806607608822</v>
      </c>
      <c r="G193" s="37">
        <f t="shared" ca="1" si="19"/>
        <v>125021.88785069366</v>
      </c>
    </row>
    <row r="194" spans="1:7">
      <c r="A194" s="34">
        <f t="shared" si="20"/>
        <v>184</v>
      </c>
      <c r="B194" s="37">
        <f t="shared" ca="1" si="14"/>
        <v>0</v>
      </c>
      <c r="C194" s="37">
        <f t="shared" ca="1" si="15"/>
        <v>126004.29339436951</v>
      </c>
      <c r="D194" s="37">
        <f t="shared" ca="1" si="16"/>
        <v>858</v>
      </c>
      <c r="E194" s="37">
        <f t="shared" ca="1" si="17"/>
        <v>367.51252240024445</v>
      </c>
      <c r="F194" s="37">
        <f t="shared" ca="1" si="18"/>
        <v>490.48747759975555</v>
      </c>
      <c r="G194" s="37">
        <f t="shared" ca="1" si="19"/>
        <v>125513.80591676975</v>
      </c>
    </row>
    <row r="195" spans="1:7">
      <c r="A195" s="34">
        <f t="shared" si="20"/>
        <v>185</v>
      </c>
      <c r="B195" s="37">
        <f t="shared" ca="1" si="14"/>
        <v>0</v>
      </c>
      <c r="C195" s="37">
        <f t="shared" ca="1" si="15"/>
        <v>126493.35444390812</v>
      </c>
      <c r="D195" s="37">
        <f t="shared" ca="1" si="16"/>
        <v>858</v>
      </c>
      <c r="E195" s="37">
        <f t="shared" ca="1" si="17"/>
        <v>368.93895046139869</v>
      </c>
      <c r="F195" s="37">
        <f t="shared" ca="1" si="18"/>
        <v>489.06104953860131</v>
      </c>
      <c r="G195" s="37">
        <f t="shared" ca="1" si="19"/>
        <v>126004.29339436951</v>
      </c>
    </row>
    <row r="196" spans="1:7">
      <c r="A196" s="34">
        <f t="shared" si="20"/>
        <v>186</v>
      </c>
      <c r="B196" s="37">
        <f t="shared" ca="1" si="14"/>
        <v>0</v>
      </c>
      <c r="C196" s="37">
        <f t="shared" ca="1" si="15"/>
        <v>126980.99321370148</v>
      </c>
      <c r="D196" s="37">
        <f t="shared" ca="1" si="16"/>
        <v>858</v>
      </c>
      <c r="E196" s="37">
        <f t="shared" ca="1" si="17"/>
        <v>370.36123020662939</v>
      </c>
      <c r="F196" s="37">
        <f t="shared" ca="1" si="18"/>
        <v>487.63876979337061</v>
      </c>
      <c r="G196" s="37">
        <f t="shared" ca="1" si="19"/>
        <v>126493.35444390812</v>
      </c>
    </row>
    <row r="197" spans="1:7">
      <c r="A197" s="34">
        <f t="shared" si="20"/>
        <v>187</v>
      </c>
      <c r="B197" s="37">
        <f t="shared" ca="1" si="14"/>
        <v>0</v>
      </c>
      <c r="C197" s="37">
        <f t="shared" ca="1" si="15"/>
        <v>127467.21384000148</v>
      </c>
      <c r="D197" s="37">
        <f t="shared" ca="1" si="16"/>
        <v>858</v>
      </c>
      <c r="E197" s="37">
        <f t="shared" ca="1" si="17"/>
        <v>371.77937370000433</v>
      </c>
      <c r="F197" s="37">
        <f t="shared" ca="1" si="18"/>
        <v>486.22062629999567</v>
      </c>
      <c r="G197" s="37">
        <f t="shared" ca="1" si="19"/>
        <v>126980.99321370148</v>
      </c>
    </row>
    <row r="198" spans="1:7">
      <c r="A198" s="34">
        <f t="shared" si="20"/>
        <v>188</v>
      </c>
      <c r="B198" s="37">
        <f t="shared" ca="1" si="14"/>
        <v>0</v>
      </c>
      <c r="C198" s="37">
        <f t="shared" ca="1" si="15"/>
        <v>127952.02044703097</v>
      </c>
      <c r="D198" s="37">
        <f t="shared" ca="1" si="16"/>
        <v>858</v>
      </c>
      <c r="E198" s="37">
        <f t="shared" ca="1" si="17"/>
        <v>373.19339297050698</v>
      </c>
      <c r="F198" s="37">
        <f t="shared" ca="1" si="18"/>
        <v>484.80660702949302</v>
      </c>
      <c r="G198" s="37">
        <f t="shared" ca="1" si="19"/>
        <v>127467.21384000148</v>
      </c>
    </row>
    <row r="199" spans="1:7">
      <c r="A199" s="34">
        <f t="shared" si="20"/>
        <v>189</v>
      </c>
      <c r="B199" s="37">
        <f t="shared" ca="1" si="14"/>
        <v>0</v>
      </c>
      <c r="C199" s="37">
        <f t="shared" ca="1" si="15"/>
        <v>128435.41714701883</v>
      </c>
      <c r="D199" s="37">
        <f t="shared" ca="1" si="16"/>
        <v>858</v>
      </c>
      <c r="E199" s="37">
        <f t="shared" ca="1" si="17"/>
        <v>374.60330001213828</v>
      </c>
      <c r="F199" s="37">
        <f t="shared" ca="1" si="18"/>
        <v>483.39669998786172</v>
      </c>
      <c r="G199" s="37">
        <f t="shared" ca="1" si="19"/>
        <v>127952.02044703097</v>
      </c>
    </row>
    <row r="200" spans="1:7">
      <c r="A200" s="34">
        <f t="shared" si="20"/>
        <v>190</v>
      </c>
      <c r="B200" s="37">
        <f t="shared" ca="1" si="14"/>
        <v>0</v>
      </c>
      <c r="C200" s="37">
        <f t="shared" ca="1" si="15"/>
        <v>128917.40804023482</v>
      </c>
      <c r="D200" s="37">
        <f t="shared" ca="1" si="16"/>
        <v>858</v>
      </c>
      <c r="E200" s="37">
        <f t="shared" ca="1" si="17"/>
        <v>376.00910678401829</v>
      </c>
      <c r="F200" s="37">
        <f t="shared" ca="1" si="18"/>
        <v>481.99089321598171</v>
      </c>
      <c r="G200" s="37">
        <f t="shared" ca="1" si="19"/>
        <v>128435.41714701883</v>
      </c>
    </row>
    <row r="201" spans="1:7">
      <c r="A201" s="34">
        <f t="shared" si="20"/>
        <v>191</v>
      </c>
      <c r="B201" s="37">
        <f t="shared" ca="1" si="14"/>
        <v>0</v>
      </c>
      <c r="C201" s="37">
        <f t="shared" ca="1" si="15"/>
        <v>129397.99721502433</v>
      </c>
      <c r="D201" s="37">
        <f t="shared" ca="1" si="16"/>
        <v>858</v>
      </c>
      <c r="E201" s="37">
        <f t="shared" ca="1" si="17"/>
        <v>377.41082521048764</v>
      </c>
      <c r="F201" s="37">
        <f t="shared" ca="1" si="18"/>
        <v>480.58917478951236</v>
      </c>
      <c r="G201" s="37">
        <f t="shared" ca="1" si="19"/>
        <v>128917.40804023482</v>
      </c>
    </row>
    <row r="202" spans="1:7">
      <c r="A202" s="34">
        <f t="shared" si="20"/>
        <v>192</v>
      </c>
      <c r="B202" s="37">
        <f t="shared" ca="1" si="14"/>
        <v>0</v>
      </c>
      <c r="C202" s="37">
        <f t="shared" ca="1" si="15"/>
        <v>129877.18874784312</v>
      </c>
      <c r="D202" s="37">
        <f t="shared" ca="1" si="16"/>
        <v>858</v>
      </c>
      <c r="E202" s="37">
        <f t="shared" ca="1" si="17"/>
        <v>378.80846718120915</v>
      </c>
      <c r="F202" s="37">
        <f t="shared" ca="1" si="18"/>
        <v>479.19153281879085</v>
      </c>
      <c r="G202" s="37">
        <f t="shared" ca="1" si="19"/>
        <v>129397.99721502433</v>
      </c>
    </row>
    <row r="203" spans="1:7">
      <c r="A203" s="34">
        <f t="shared" si="20"/>
        <v>193</v>
      </c>
      <c r="B203" s="37">
        <f t="shared" ref="B203:B266" ca="1" si="21">IF(A203&gt;$C$5,0,LOOKUP($C$5,A203:A716,$C$4))</f>
        <v>0</v>
      </c>
      <c r="C203" s="37">
        <f t="shared" ref="C203:C266" ca="1" si="22">IF(B203&gt;0,B203,G204)</f>
        <v>130354.98670329186</v>
      </c>
      <c r="D203" s="37">
        <f t="shared" ref="D203:D266" ca="1" si="23">IF(C203&gt;0,$C$7,0)</f>
        <v>858</v>
      </c>
      <c r="E203" s="37">
        <f t="shared" ref="E203:E266" ca="1" si="24">C203*$C$6/12</f>
        <v>380.20204455126799</v>
      </c>
      <c r="F203" s="37">
        <f t="shared" ref="F203:F266" ca="1" si="25">D203-E203</f>
        <v>477.79795544873201</v>
      </c>
      <c r="G203" s="37">
        <f t="shared" ref="G203:G266" ca="1" si="26">C203-F203</f>
        <v>129877.18874784312</v>
      </c>
    </row>
    <row r="204" spans="1:7">
      <c r="A204" s="34">
        <f t="shared" ref="A204:A267" si="27">A203+1</f>
        <v>194</v>
      </c>
      <c r="B204" s="37">
        <f t="shared" ca="1" si="21"/>
        <v>0</v>
      </c>
      <c r="C204" s="37">
        <f t="shared" ca="1" si="22"/>
        <v>130831.39513415059</v>
      </c>
      <c r="D204" s="37">
        <f t="shared" ca="1" si="23"/>
        <v>858</v>
      </c>
      <c r="E204" s="37">
        <f t="shared" ca="1" si="24"/>
        <v>381.5915691412726</v>
      </c>
      <c r="F204" s="37">
        <f t="shared" ca="1" si="25"/>
        <v>476.4084308587274</v>
      </c>
      <c r="G204" s="37">
        <f t="shared" ca="1" si="26"/>
        <v>130354.98670329186</v>
      </c>
    </row>
    <row r="205" spans="1:7">
      <c r="A205" s="34">
        <f t="shared" si="27"/>
        <v>195</v>
      </c>
      <c r="B205" s="37">
        <f t="shared" ca="1" si="21"/>
        <v>0</v>
      </c>
      <c r="C205" s="37">
        <f t="shared" ca="1" si="22"/>
        <v>131306.41808141314</v>
      </c>
      <c r="D205" s="37">
        <f t="shared" ca="1" si="23"/>
        <v>858</v>
      </c>
      <c r="E205" s="37">
        <f t="shared" ca="1" si="24"/>
        <v>382.97705273745504</v>
      </c>
      <c r="F205" s="37">
        <f t="shared" ca="1" si="25"/>
        <v>475.02294726254496</v>
      </c>
      <c r="G205" s="37">
        <f t="shared" ca="1" si="26"/>
        <v>130831.39513415059</v>
      </c>
    </row>
    <row r="206" spans="1:7">
      <c r="A206" s="34">
        <f t="shared" si="27"/>
        <v>196</v>
      </c>
      <c r="B206" s="37">
        <f t="shared" ca="1" si="21"/>
        <v>0</v>
      </c>
      <c r="C206" s="37">
        <f t="shared" ca="1" si="22"/>
        <v>131780.05957432138</v>
      </c>
      <c r="D206" s="37">
        <f t="shared" ca="1" si="23"/>
        <v>858</v>
      </c>
      <c r="E206" s="37">
        <f t="shared" ca="1" si="24"/>
        <v>384.35850709177072</v>
      </c>
      <c r="F206" s="37">
        <f t="shared" ca="1" si="25"/>
        <v>473.64149290822928</v>
      </c>
      <c r="G206" s="37">
        <f t="shared" ca="1" si="26"/>
        <v>131306.41808141314</v>
      </c>
    </row>
    <row r="207" spans="1:7">
      <c r="A207" s="34">
        <f t="shared" si="27"/>
        <v>197</v>
      </c>
      <c r="B207" s="37">
        <f t="shared" ca="1" si="21"/>
        <v>0</v>
      </c>
      <c r="C207" s="37">
        <f t="shared" ca="1" si="22"/>
        <v>132252.32363039939</v>
      </c>
      <c r="D207" s="37">
        <f t="shared" ca="1" si="23"/>
        <v>858</v>
      </c>
      <c r="E207" s="37">
        <f t="shared" ca="1" si="24"/>
        <v>385.73594392199828</v>
      </c>
      <c r="F207" s="37">
        <f t="shared" ca="1" si="25"/>
        <v>472.26405607800172</v>
      </c>
      <c r="G207" s="37">
        <f t="shared" ca="1" si="26"/>
        <v>131780.05957432138</v>
      </c>
    </row>
    <row r="208" spans="1:7">
      <c r="A208" s="34">
        <f t="shared" si="27"/>
        <v>198</v>
      </c>
      <c r="B208" s="37">
        <f t="shared" ca="1" si="21"/>
        <v>0</v>
      </c>
      <c r="C208" s="37">
        <f t="shared" ca="1" si="22"/>
        <v>132723.21425548755</v>
      </c>
      <c r="D208" s="37">
        <f t="shared" ca="1" si="23"/>
        <v>858</v>
      </c>
      <c r="E208" s="37">
        <f t="shared" ca="1" si="24"/>
        <v>387.10937491183876</v>
      </c>
      <c r="F208" s="37">
        <f t="shared" ca="1" si="25"/>
        <v>470.89062508816124</v>
      </c>
      <c r="G208" s="37">
        <f t="shared" ca="1" si="26"/>
        <v>132252.32363039939</v>
      </c>
    </row>
    <row r="209" spans="1:7">
      <c r="A209" s="34">
        <f t="shared" si="27"/>
        <v>199</v>
      </c>
      <c r="B209" s="37">
        <f t="shared" ca="1" si="21"/>
        <v>0</v>
      </c>
      <c r="C209" s="37">
        <f t="shared" ca="1" si="22"/>
        <v>133192.73544377653</v>
      </c>
      <c r="D209" s="37">
        <f t="shared" ca="1" si="23"/>
        <v>858</v>
      </c>
      <c r="E209" s="37">
        <f t="shared" ca="1" si="24"/>
        <v>388.47881171101494</v>
      </c>
      <c r="F209" s="37">
        <f t="shared" ca="1" si="25"/>
        <v>469.52118828898506</v>
      </c>
      <c r="G209" s="37">
        <f t="shared" ca="1" si="26"/>
        <v>132723.21425548755</v>
      </c>
    </row>
    <row r="210" spans="1:7">
      <c r="A210" s="34">
        <f t="shared" si="27"/>
        <v>200</v>
      </c>
      <c r="B210" s="37">
        <f t="shared" ca="1" si="21"/>
        <v>0</v>
      </c>
      <c r="C210" s="37">
        <f t="shared" ca="1" si="22"/>
        <v>133660.89117784117</v>
      </c>
      <c r="D210" s="37">
        <f t="shared" ca="1" si="23"/>
        <v>858</v>
      </c>
      <c r="E210" s="37">
        <f t="shared" ca="1" si="24"/>
        <v>389.84426593537017</v>
      </c>
      <c r="F210" s="37">
        <f t="shared" ca="1" si="25"/>
        <v>468.15573406462983</v>
      </c>
      <c r="G210" s="37">
        <f t="shared" ca="1" si="26"/>
        <v>133192.73544377653</v>
      </c>
    </row>
    <row r="211" spans="1:7">
      <c r="A211" s="34">
        <f t="shared" si="27"/>
        <v>201</v>
      </c>
      <c r="B211" s="37">
        <f t="shared" ca="1" si="21"/>
        <v>0</v>
      </c>
      <c r="C211" s="37">
        <f t="shared" ca="1" si="22"/>
        <v>134127.68542867422</v>
      </c>
      <c r="D211" s="37">
        <f t="shared" ca="1" si="23"/>
        <v>858</v>
      </c>
      <c r="E211" s="37">
        <f t="shared" ca="1" si="24"/>
        <v>391.20574916696654</v>
      </c>
      <c r="F211" s="37">
        <f t="shared" ca="1" si="25"/>
        <v>466.79425083303346</v>
      </c>
      <c r="G211" s="37">
        <f t="shared" ca="1" si="26"/>
        <v>133660.89117784117</v>
      </c>
    </row>
    <row r="212" spans="1:7">
      <c r="A212" s="34">
        <f t="shared" si="27"/>
        <v>202</v>
      </c>
      <c r="B212" s="37">
        <f t="shared" ca="1" si="21"/>
        <v>0</v>
      </c>
      <c r="C212" s="37">
        <f t="shared" ca="1" si="22"/>
        <v>134593.12215572002</v>
      </c>
      <c r="D212" s="37">
        <f t="shared" ca="1" si="23"/>
        <v>858</v>
      </c>
      <c r="E212" s="37">
        <f t="shared" ca="1" si="24"/>
        <v>392.56327295418345</v>
      </c>
      <c r="F212" s="37">
        <f t="shared" ca="1" si="25"/>
        <v>465.43672704581655</v>
      </c>
      <c r="G212" s="37">
        <f t="shared" ca="1" si="26"/>
        <v>134127.68542867422</v>
      </c>
    </row>
    <row r="213" spans="1:7">
      <c r="A213" s="34">
        <f t="shared" si="27"/>
        <v>203</v>
      </c>
      <c r="B213" s="37">
        <f t="shared" ca="1" si="21"/>
        <v>0</v>
      </c>
      <c r="C213" s="37">
        <f t="shared" ca="1" si="22"/>
        <v>135057.2053069082</v>
      </c>
      <c r="D213" s="37">
        <f t="shared" ca="1" si="23"/>
        <v>858</v>
      </c>
      <c r="E213" s="37">
        <f t="shared" ca="1" si="24"/>
        <v>393.91684881181567</v>
      </c>
      <c r="F213" s="37">
        <f t="shared" ca="1" si="25"/>
        <v>464.08315118818433</v>
      </c>
      <c r="G213" s="37">
        <f t="shared" ca="1" si="26"/>
        <v>134593.12215572002</v>
      </c>
    </row>
    <row r="214" spans="1:7">
      <c r="A214" s="34">
        <f t="shared" si="27"/>
        <v>204</v>
      </c>
      <c r="B214" s="37">
        <f t="shared" ca="1" si="21"/>
        <v>0</v>
      </c>
      <c r="C214" s="37">
        <f t="shared" ca="1" si="22"/>
        <v>135519.93881868702</v>
      </c>
      <c r="D214" s="37">
        <f t="shared" ca="1" si="23"/>
        <v>858</v>
      </c>
      <c r="E214" s="37">
        <f t="shared" ca="1" si="24"/>
        <v>395.2664882211705</v>
      </c>
      <c r="F214" s="37">
        <f t="shared" ca="1" si="25"/>
        <v>462.7335117788295</v>
      </c>
      <c r="G214" s="37">
        <f t="shared" ca="1" si="26"/>
        <v>135057.2053069082</v>
      </c>
    </row>
    <row r="215" spans="1:7">
      <c r="A215" s="34">
        <f t="shared" si="27"/>
        <v>205</v>
      </c>
      <c r="B215" s="37">
        <f t="shared" ca="1" si="21"/>
        <v>0</v>
      </c>
      <c r="C215" s="37">
        <f t="shared" ca="1" si="22"/>
        <v>135981.32661605685</v>
      </c>
      <c r="D215" s="37">
        <f t="shared" ca="1" si="23"/>
        <v>858</v>
      </c>
      <c r="E215" s="37">
        <f t="shared" ca="1" si="24"/>
        <v>396.61220263016588</v>
      </c>
      <c r="F215" s="37">
        <f t="shared" ca="1" si="25"/>
        <v>461.38779736983412</v>
      </c>
      <c r="G215" s="37">
        <f t="shared" ca="1" si="26"/>
        <v>135519.93881868702</v>
      </c>
    </row>
    <row r="216" spans="1:7">
      <c r="A216" s="34">
        <f t="shared" si="27"/>
        <v>206</v>
      </c>
      <c r="B216" s="37">
        <f t="shared" ca="1" si="21"/>
        <v>0</v>
      </c>
      <c r="C216" s="37">
        <f t="shared" ca="1" si="22"/>
        <v>136441.37261260342</v>
      </c>
      <c r="D216" s="37">
        <f t="shared" ca="1" si="23"/>
        <v>858</v>
      </c>
      <c r="E216" s="37">
        <f t="shared" ca="1" si="24"/>
        <v>397.95400345342665</v>
      </c>
      <c r="F216" s="37">
        <f t="shared" ca="1" si="25"/>
        <v>460.04599654657335</v>
      </c>
      <c r="G216" s="37">
        <f t="shared" ca="1" si="26"/>
        <v>135981.32661605685</v>
      </c>
    </row>
    <row r="217" spans="1:7">
      <c r="A217" s="34">
        <f t="shared" si="27"/>
        <v>207</v>
      </c>
      <c r="B217" s="37">
        <f t="shared" ca="1" si="21"/>
        <v>0</v>
      </c>
      <c r="C217" s="37">
        <f t="shared" ca="1" si="22"/>
        <v>136900.08071053104</v>
      </c>
      <c r="D217" s="37">
        <f t="shared" ca="1" si="23"/>
        <v>858</v>
      </c>
      <c r="E217" s="37">
        <f t="shared" ca="1" si="24"/>
        <v>399.29190207238224</v>
      </c>
      <c r="F217" s="37">
        <f t="shared" ca="1" si="25"/>
        <v>458.70809792761776</v>
      </c>
      <c r="G217" s="37">
        <f t="shared" ca="1" si="26"/>
        <v>136441.37261260342</v>
      </c>
    </row>
    <row r="218" spans="1:7">
      <c r="A218" s="34">
        <f t="shared" si="27"/>
        <v>208</v>
      </c>
      <c r="B218" s="37">
        <f t="shared" ca="1" si="21"/>
        <v>0</v>
      </c>
      <c r="C218" s="37">
        <f t="shared" ca="1" si="22"/>
        <v>137357.45480069568</v>
      </c>
      <c r="D218" s="37">
        <f t="shared" ca="1" si="23"/>
        <v>858</v>
      </c>
      <c r="E218" s="37">
        <f t="shared" ca="1" si="24"/>
        <v>400.62590983536239</v>
      </c>
      <c r="F218" s="37">
        <f t="shared" ca="1" si="25"/>
        <v>457.37409016463761</v>
      </c>
      <c r="G218" s="37">
        <f t="shared" ca="1" si="26"/>
        <v>136900.08071053104</v>
      </c>
    </row>
    <row r="219" spans="1:7">
      <c r="A219" s="34">
        <f t="shared" si="27"/>
        <v>209</v>
      </c>
      <c r="B219" s="37">
        <f t="shared" ca="1" si="21"/>
        <v>0</v>
      </c>
      <c r="C219" s="37">
        <f t="shared" ca="1" si="22"/>
        <v>137813.49876263799</v>
      </c>
      <c r="D219" s="37">
        <f t="shared" ca="1" si="23"/>
        <v>858</v>
      </c>
      <c r="E219" s="37">
        <f t="shared" ca="1" si="24"/>
        <v>401.95603805769412</v>
      </c>
      <c r="F219" s="37">
        <f t="shared" ca="1" si="25"/>
        <v>456.04396194230588</v>
      </c>
      <c r="G219" s="37">
        <f t="shared" ca="1" si="26"/>
        <v>137357.45480069568</v>
      </c>
    </row>
    <row r="220" spans="1:7">
      <c r="A220" s="34">
        <f t="shared" si="27"/>
        <v>210</v>
      </c>
      <c r="B220" s="37">
        <f t="shared" ca="1" si="21"/>
        <v>0</v>
      </c>
      <c r="C220" s="37">
        <f t="shared" ca="1" si="22"/>
        <v>138268.21646461618</v>
      </c>
      <c r="D220" s="37">
        <f t="shared" ca="1" si="23"/>
        <v>858</v>
      </c>
      <c r="E220" s="37">
        <f t="shared" ca="1" si="24"/>
        <v>403.28229802179726</v>
      </c>
      <c r="F220" s="37">
        <f t="shared" ca="1" si="25"/>
        <v>454.71770197820274</v>
      </c>
      <c r="G220" s="37">
        <f t="shared" ca="1" si="26"/>
        <v>137813.49876263799</v>
      </c>
    </row>
    <row r="221" spans="1:7">
      <c r="A221" s="34">
        <f t="shared" si="27"/>
        <v>211</v>
      </c>
      <c r="B221" s="37">
        <f t="shared" ca="1" si="21"/>
        <v>0</v>
      </c>
      <c r="C221" s="37">
        <f t="shared" ca="1" si="22"/>
        <v>138721.61176363891</v>
      </c>
      <c r="D221" s="37">
        <f t="shared" ca="1" si="23"/>
        <v>858</v>
      </c>
      <c r="E221" s="37">
        <f t="shared" ca="1" si="24"/>
        <v>404.60470097728017</v>
      </c>
      <c r="F221" s="37">
        <f t="shared" ca="1" si="25"/>
        <v>453.39529902271983</v>
      </c>
      <c r="G221" s="37">
        <f t="shared" ca="1" si="26"/>
        <v>138268.21646461618</v>
      </c>
    </row>
    <row r="222" spans="1:7">
      <c r="A222" s="34">
        <f t="shared" si="27"/>
        <v>212</v>
      </c>
      <c r="B222" s="37">
        <f t="shared" ca="1" si="21"/>
        <v>0</v>
      </c>
      <c r="C222" s="37">
        <f t="shared" ca="1" si="22"/>
        <v>139173.68850549788</v>
      </c>
      <c r="D222" s="37">
        <f t="shared" ca="1" si="23"/>
        <v>858</v>
      </c>
      <c r="E222" s="37">
        <f t="shared" ca="1" si="24"/>
        <v>405.92325814103555</v>
      </c>
      <c r="F222" s="37">
        <f t="shared" ca="1" si="25"/>
        <v>452.07674185896445</v>
      </c>
      <c r="G222" s="37">
        <f t="shared" ca="1" si="26"/>
        <v>138721.61176363891</v>
      </c>
    </row>
    <row r="223" spans="1:7">
      <c r="A223" s="34">
        <f t="shared" si="27"/>
        <v>213</v>
      </c>
      <c r="B223" s="37">
        <f t="shared" ca="1" si="21"/>
        <v>0</v>
      </c>
      <c r="C223" s="37">
        <f t="shared" ca="1" si="22"/>
        <v>139624.45052480054</v>
      </c>
      <c r="D223" s="37">
        <f t="shared" ca="1" si="23"/>
        <v>858</v>
      </c>
      <c r="E223" s="37">
        <f t="shared" ca="1" si="24"/>
        <v>407.23798069733493</v>
      </c>
      <c r="F223" s="37">
        <f t="shared" ca="1" si="25"/>
        <v>450.76201930266507</v>
      </c>
      <c r="G223" s="37">
        <f t="shared" ca="1" si="26"/>
        <v>139173.68850549788</v>
      </c>
    </row>
    <row r="224" spans="1:7">
      <c r="A224" s="34">
        <f t="shared" si="27"/>
        <v>214</v>
      </c>
      <c r="B224" s="37">
        <f t="shared" ca="1" si="21"/>
        <v>0</v>
      </c>
      <c r="C224" s="37">
        <f t="shared" ca="1" si="22"/>
        <v>140073.90164500262</v>
      </c>
      <c r="D224" s="37">
        <f t="shared" ca="1" si="23"/>
        <v>858</v>
      </c>
      <c r="E224" s="37">
        <f t="shared" ca="1" si="24"/>
        <v>408.54887979792437</v>
      </c>
      <c r="F224" s="37">
        <f t="shared" ca="1" si="25"/>
        <v>449.45112020207563</v>
      </c>
      <c r="G224" s="37">
        <f t="shared" ca="1" si="26"/>
        <v>139624.45052480054</v>
      </c>
    </row>
    <row r="225" spans="1:7">
      <c r="A225" s="34">
        <f t="shared" si="27"/>
        <v>215</v>
      </c>
      <c r="B225" s="37">
        <f t="shared" ca="1" si="21"/>
        <v>0</v>
      </c>
      <c r="C225" s="37">
        <f t="shared" ca="1" si="22"/>
        <v>140522.04567844051</v>
      </c>
      <c r="D225" s="37">
        <f t="shared" ca="1" si="23"/>
        <v>858</v>
      </c>
      <c r="E225" s="37">
        <f t="shared" ca="1" si="24"/>
        <v>409.85596656211823</v>
      </c>
      <c r="F225" s="37">
        <f t="shared" ca="1" si="25"/>
        <v>448.14403343788177</v>
      </c>
      <c r="G225" s="37">
        <f t="shared" ca="1" si="26"/>
        <v>140073.90164500262</v>
      </c>
    </row>
    <row r="226" spans="1:7">
      <c r="A226" s="34">
        <f t="shared" si="27"/>
        <v>216</v>
      </c>
      <c r="B226" s="37">
        <f t="shared" ca="1" si="21"/>
        <v>0</v>
      </c>
      <c r="C226" s="37">
        <f t="shared" ca="1" si="22"/>
        <v>140968.88642636361</v>
      </c>
      <c r="D226" s="37">
        <f t="shared" ca="1" si="23"/>
        <v>858</v>
      </c>
      <c r="E226" s="37">
        <f t="shared" ca="1" si="24"/>
        <v>411.15925207689389</v>
      </c>
      <c r="F226" s="37">
        <f t="shared" ca="1" si="25"/>
        <v>446.84074792310611</v>
      </c>
      <c r="G226" s="37">
        <f t="shared" ca="1" si="26"/>
        <v>140522.04567844051</v>
      </c>
    </row>
    <row r="227" spans="1:7">
      <c r="A227" s="34">
        <f t="shared" si="27"/>
        <v>217</v>
      </c>
      <c r="B227" s="37">
        <f t="shared" ca="1" si="21"/>
        <v>0</v>
      </c>
      <c r="C227" s="37">
        <f t="shared" ca="1" si="22"/>
        <v>141414.42767896663</v>
      </c>
      <c r="D227" s="37">
        <f t="shared" ca="1" si="23"/>
        <v>858</v>
      </c>
      <c r="E227" s="37">
        <f t="shared" ca="1" si="24"/>
        <v>412.4587473969861</v>
      </c>
      <c r="F227" s="37">
        <f t="shared" ca="1" si="25"/>
        <v>445.5412526030139</v>
      </c>
      <c r="G227" s="37">
        <f t="shared" ca="1" si="26"/>
        <v>140968.88642636361</v>
      </c>
    </row>
    <row r="228" spans="1:7">
      <c r="A228" s="34">
        <f t="shared" si="27"/>
        <v>218</v>
      </c>
      <c r="B228" s="37">
        <f t="shared" ca="1" si="21"/>
        <v>0</v>
      </c>
      <c r="C228" s="37">
        <f t="shared" ca="1" si="22"/>
        <v>141858.67321542164</v>
      </c>
      <c r="D228" s="37">
        <f t="shared" ca="1" si="23"/>
        <v>858</v>
      </c>
      <c r="E228" s="37">
        <f t="shared" ca="1" si="24"/>
        <v>413.75446354497984</v>
      </c>
      <c r="F228" s="37">
        <f t="shared" ca="1" si="25"/>
        <v>444.24553645502016</v>
      </c>
      <c r="G228" s="37">
        <f t="shared" ca="1" si="26"/>
        <v>141414.42767896663</v>
      </c>
    </row>
    <row r="229" spans="1:7">
      <c r="A229" s="34">
        <f t="shared" si="27"/>
        <v>219</v>
      </c>
      <c r="B229" s="37">
        <f t="shared" ca="1" si="21"/>
        <v>0</v>
      </c>
      <c r="C229" s="37">
        <f t="shared" ca="1" si="22"/>
        <v>142301.62680391024</v>
      </c>
      <c r="D229" s="37">
        <f t="shared" ca="1" si="23"/>
        <v>858</v>
      </c>
      <c r="E229" s="37">
        <f t="shared" ca="1" si="24"/>
        <v>415.04641151140487</v>
      </c>
      <c r="F229" s="37">
        <f t="shared" ca="1" si="25"/>
        <v>442.95358848859513</v>
      </c>
      <c r="G229" s="37">
        <f t="shared" ca="1" si="26"/>
        <v>141858.67321542164</v>
      </c>
    </row>
    <row r="230" spans="1:7">
      <c r="A230" s="34">
        <f t="shared" si="27"/>
        <v>220</v>
      </c>
      <c r="B230" s="37">
        <f t="shared" ca="1" si="21"/>
        <v>0</v>
      </c>
      <c r="C230" s="37">
        <f t="shared" ca="1" si="22"/>
        <v>142743.29220165542</v>
      </c>
      <c r="D230" s="37">
        <f t="shared" ca="1" si="23"/>
        <v>858</v>
      </c>
      <c r="E230" s="37">
        <f t="shared" ca="1" si="24"/>
        <v>416.33460225482833</v>
      </c>
      <c r="F230" s="37">
        <f t="shared" ca="1" si="25"/>
        <v>441.66539774517167</v>
      </c>
      <c r="G230" s="37">
        <f t="shared" ca="1" si="26"/>
        <v>142301.62680391024</v>
      </c>
    </row>
    <row r="231" spans="1:7">
      <c r="A231" s="34">
        <f t="shared" si="27"/>
        <v>221</v>
      </c>
      <c r="B231" s="37">
        <f t="shared" ca="1" si="21"/>
        <v>0</v>
      </c>
      <c r="C231" s="37">
        <f t="shared" ca="1" si="22"/>
        <v>143183.67315495349</v>
      </c>
      <c r="D231" s="37">
        <f t="shared" ca="1" si="23"/>
        <v>858</v>
      </c>
      <c r="E231" s="37">
        <f t="shared" ca="1" si="24"/>
        <v>417.61904670194775</v>
      </c>
      <c r="F231" s="37">
        <f t="shared" ca="1" si="25"/>
        <v>440.38095329805225</v>
      </c>
      <c r="G231" s="37">
        <f t="shared" ca="1" si="26"/>
        <v>142743.29220165542</v>
      </c>
    </row>
    <row r="232" spans="1:7">
      <c r="A232" s="34">
        <f t="shared" si="27"/>
        <v>222</v>
      </c>
      <c r="B232" s="37">
        <f t="shared" ca="1" si="21"/>
        <v>0</v>
      </c>
      <c r="C232" s="37">
        <f t="shared" ca="1" si="22"/>
        <v>143622.77339920579</v>
      </c>
      <c r="D232" s="37">
        <f t="shared" ca="1" si="23"/>
        <v>858</v>
      </c>
      <c r="E232" s="37">
        <f t="shared" ca="1" si="24"/>
        <v>418.89975574768363</v>
      </c>
      <c r="F232" s="37">
        <f t="shared" ca="1" si="25"/>
        <v>439.10024425231637</v>
      </c>
      <c r="G232" s="37">
        <f t="shared" ca="1" si="26"/>
        <v>143183.67315495349</v>
      </c>
    </row>
    <row r="233" spans="1:7">
      <c r="A233" s="34">
        <f t="shared" si="27"/>
        <v>223</v>
      </c>
      <c r="B233" s="37">
        <f t="shared" ca="1" si="21"/>
        <v>0</v>
      </c>
      <c r="C233" s="37">
        <f t="shared" ca="1" si="22"/>
        <v>144060.59665895053</v>
      </c>
      <c r="D233" s="37">
        <f t="shared" ca="1" si="23"/>
        <v>858</v>
      </c>
      <c r="E233" s="37">
        <f t="shared" ca="1" si="24"/>
        <v>420.17674025527236</v>
      </c>
      <c r="F233" s="37">
        <f t="shared" ca="1" si="25"/>
        <v>437.82325974472764</v>
      </c>
      <c r="G233" s="37">
        <f t="shared" ca="1" si="26"/>
        <v>143622.77339920579</v>
      </c>
    </row>
    <row r="234" spans="1:7">
      <c r="A234" s="34">
        <f t="shared" si="27"/>
        <v>224</v>
      </c>
      <c r="B234" s="37">
        <f t="shared" ca="1" si="21"/>
        <v>0</v>
      </c>
      <c r="C234" s="37">
        <f t="shared" ca="1" si="22"/>
        <v>144497.14664789417</v>
      </c>
      <c r="D234" s="37">
        <f t="shared" ca="1" si="23"/>
        <v>858</v>
      </c>
      <c r="E234" s="37">
        <f t="shared" ca="1" si="24"/>
        <v>421.45001105635805</v>
      </c>
      <c r="F234" s="37">
        <f t="shared" ca="1" si="25"/>
        <v>436.54998894364195</v>
      </c>
      <c r="G234" s="37">
        <f t="shared" ca="1" si="26"/>
        <v>144060.59665895053</v>
      </c>
    </row>
    <row r="235" spans="1:7">
      <c r="A235" s="34">
        <f t="shared" si="27"/>
        <v>225</v>
      </c>
      <c r="B235" s="37">
        <f t="shared" ca="1" si="21"/>
        <v>0</v>
      </c>
      <c r="C235" s="37">
        <f t="shared" ca="1" si="22"/>
        <v>144932.4270689431</v>
      </c>
      <c r="D235" s="37">
        <f t="shared" ca="1" si="23"/>
        <v>858</v>
      </c>
      <c r="E235" s="37">
        <f t="shared" ca="1" si="24"/>
        <v>422.71957895108409</v>
      </c>
      <c r="F235" s="37">
        <f t="shared" ca="1" si="25"/>
        <v>435.28042104891591</v>
      </c>
      <c r="G235" s="37">
        <f t="shared" ca="1" si="26"/>
        <v>144497.14664789417</v>
      </c>
    </row>
    <row r="236" spans="1:7">
      <c r="A236" s="34">
        <f t="shared" si="27"/>
        <v>226</v>
      </c>
      <c r="B236" s="37">
        <f t="shared" ca="1" si="21"/>
        <v>0</v>
      </c>
      <c r="C236" s="37">
        <f t="shared" ca="1" si="22"/>
        <v>145366.44161423491</v>
      </c>
      <c r="D236" s="37">
        <f t="shared" ca="1" si="23"/>
        <v>858</v>
      </c>
      <c r="E236" s="37">
        <f t="shared" ca="1" si="24"/>
        <v>423.98545470818522</v>
      </c>
      <c r="F236" s="37">
        <f t="shared" ca="1" si="25"/>
        <v>434.01454529181478</v>
      </c>
      <c r="G236" s="37">
        <f t="shared" ca="1" si="26"/>
        <v>144932.4270689431</v>
      </c>
    </row>
    <row r="237" spans="1:7">
      <c r="A237" s="34">
        <f t="shared" si="27"/>
        <v>227</v>
      </c>
      <c r="B237" s="37">
        <f t="shared" ca="1" si="21"/>
        <v>0</v>
      </c>
      <c r="C237" s="37">
        <f t="shared" ca="1" si="22"/>
        <v>145799.19396516983</v>
      </c>
      <c r="D237" s="37">
        <f t="shared" ca="1" si="23"/>
        <v>858</v>
      </c>
      <c r="E237" s="37">
        <f t="shared" ca="1" si="24"/>
        <v>425.24764906507875</v>
      </c>
      <c r="F237" s="37">
        <f t="shared" ca="1" si="25"/>
        <v>432.75235093492125</v>
      </c>
      <c r="G237" s="37">
        <f t="shared" ca="1" si="26"/>
        <v>145366.44161423491</v>
      </c>
    </row>
    <row r="238" spans="1:7">
      <c r="A238" s="34">
        <f t="shared" si="27"/>
        <v>228</v>
      </c>
      <c r="B238" s="37">
        <f t="shared" ca="1" si="21"/>
        <v>0</v>
      </c>
      <c r="C238" s="37">
        <f t="shared" ca="1" si="22"/>
        <v>146230.68779244187</v>
      </c>
      <c r="D238" s="37">
        <f t="shared" ca="1" si="23"/>
        <v>858</v>
      </c>
      <c r="E238" s="37">
        <f t="shared" ca="1" si="24"/>
        <v>426.50617272795552</v>
      </c>
      <c r="F238" s="37">
        <f t="shared" ca="1" si="25"/>
        <v>431.49382727204448</v>
      </c>
      <c r="G238" s="37">
        <f t="shared" ca="1" si="26"/>
        <v>145799.19396516983</v>
      </c>
    </row>
    <row r="239" spans="1:7">
      <c r="A239" s="34">
        <f t="shared" si="27"/>
        <v>229</v>
      </c>
      <c r="B239" s="37">
        <f t="shared" ca="1" si="21"/>
        <v>0</v>
      </c>
      <c r="C239" s="37">
        <f t="shared" ca="1" si="22"/>
        <v>146660.92675607</v>
      </c>
      <c r="D239" s="37">
        <f t="shared" ca="1" si="23"/>
        <v>858</v>
      </c>
      <c r="E239" s="37">
        <f t="shared" ca="1" si="24"/>
        <v>427.76103637187089</v>
      </c>
      <c r="F239" s="37">
        <f t="shared" ca="1" si="25"/>
        <v>430.23896362812911</v>
      </c>
      <c r="G239" s="37">
        <f t="shared" ca="1" si="26"/>
        <v>146230.68779244187</v>
      </c>
    </row>
    <row r="240" spans="1:7">
      <c r="A240" s="34">
        <f t="shared" si="27"/>
        <v>230</v>
      </c>
      <c r="B240" s="37">
        <f t="shared" ca="1" si="21"/>
        <v>0</v>
      </c>
      <c r="C240" s="37">
        <f t="shared" ca="1" si="22"/>
        <v>147089.91450542916</v>
      </c>
      <c r="D240" s="37">
        <f t="shared" ca="1" si="23"/>
        <v>858</v>
      </c>
      <c r="E240" s="37">
        <f t="shared" ca="1" si="24"/>
        <v>429.01225064083513</v>
      </c>
      <c r="F240" s="37">
        <f t="shared" ca="1" si="25"/>
        <v>428.98774935916487</v>
      </c>
      <c r="G240" s="37">
        <f t="shared" ca="1" si="26"/>
        <v>146660.92675607</v>
      </c>
    </row>
    <row r="241" spans="1:7">
      <c r="A241" s="34">
        <f t="shared" si="27"/>
        <v>231</v>
      </c>
      <c r="B241" s="37">
        <f t="shared" ca="1" si="21"/>
        <v>0</v>
      </c>
      <c r="C241" s="37">
        <f t="shared" ca="1" si="22"/>
        <v>147517.65467928126</v>
      </c>
      <c r="D241" s="37">
        <f t="shared" ca="1" si="23"/>
        <v>858</v>
      </c>
      <c r="E241" s="37">
        <f t="shared" ca="1" si="24"/>
        <v>430.25982614790377</v>
      </c>
      <c r="F241" s="37">
        <f t="shared" ca="1" si="25"/>
        <v>427.74017385209623</v>
      </c>
      <c r="G241" s="37">
        <f t="shared" ca="1" si="26"/>
        <v>147089.91450542916</v>
      </c>
    </row>
    <row r="242" spans="1:7">
      <c r="A242" s="34">
        <f t="shared" si="27"/>
        <v>232</v>
      </c>
      <c r="B242" s="37">
        <f t="shared" ca="1" si="21"/>
        <v>0</v>
      </c>
      <c r="C242" s="37">
        <f t="shared" ca="1" si="22"/>
        <v>147944.15090580599</v>
      </c>
      <c r="D242" s="37">
        <f t="shared" ca="1" si="23"/>
        <v>858</v>
      </c>
      <c r="E242" s="37">
        <f t="shared" ca="1" si="24"/>
        <v>431.50377347526751</v>
      </c>
      <c r="F242" s="37">
        <f t="shared" ca="1" si="25"/>
        <v>426.49622652473249</v>
      </c>
      <c r="G242" s="37">
        <f t="shared" ca="1" si="26"/>
        <v>147517.65467928126</v>
      </c>
    </row>
    <row r="243" spans="1:7">
      <c r="A243" s="34">
        <f t="shared" si="27"/>
        <v>233</v>
      </c>
      <c r="B243" s="37">
        <f t="shared" ca="1" si="21"/>
        <v>0</v>
      </c>
      <c r="C243" s="37">
        <f t="shared" ca="1" si="22"/>
        <v>148369.40680263165</v>
      </c>
      <c r="D243" s="37">
        <f t="shared" ca="1" si="23"/>
        <v>858</v>
      </c>
      <c r="E243" s="37">
        <f t="shared" ca="1" si="24"/>
        <v>432.7441031743424</v>
      </c>
      <c r="F243" s="37">
        <f t="shared" ca="1" si="25"/>
        <v>425.2558968256576</v>
      </c>
      <c r="G243" s="37">
        <f t="shared" ca="1" si="26"/>
        <v>147944.15090580599</v>
      </c>
    </row>
    <row r="244" spans="1:7">
      <c r="A244" s="34">
        <f t="shared" si="27"/>
        <v>234</v>
      </c>
      <c r="B244" s="37">
        <f t="shared" ca="1" si="21"/>
        <v>0</v>
      </c>
      <c r="C244" s="37">
        <f t="shared" ca="1" si="22"/>
        <v>148793.42597686581</v>
      </c>
      <c r="D244" s="37">
        <f t="shared" ca="1" si="23"/>
        <v>858</v>
      </c>
      <c r="E244" s="37">
        <f t="shared" ca="1" si="24"/>
        <v>433.9808257658587</v>
      </c>
      <c r="F244" s="37">
        <f t="shared" ca="1" si="25"/>
        <v>424.0191742341413</v>
      </c>
      <c r="G244" s="37">
        <f t="shared" ca="1" si="26"/>
        <v>148369.40680263165</v>
      </c>
    </row>
    <row r="245" spans="1:7">
      <c r="A245" s="34">
        <f t="shared" si="27"/>
        <v>235</v>
      </c>
      <c r="B245" s="37">
        <f t="shared" ca="1" si="21"/>
        <v>0</v>
      </c>
      <c r="C245" s="37">
        <f t="shared" ca="1" si="22"/>
        <v>149216.21202512586</v>
      </c>
      <c r="D245" s="37">
        <f t="shared" ca="1" si="23"/>
        <v>858</v>
      </c>
      <c r="E245" s="37">
        <f t="shared" ca="1" si="24"/>
        <v>435.21395173995046</v>
      </c>
      <c r="F245" s="37">
        <f t="shared" ca="1" si="25"/>
        <v>422.78604826004954</v>
      </c>
      <c r="G245" s="37">
        <f t="shared" ca="1" si="26"/>
        <v>148793.42597686581</v>
      </c>
    </row>
    <row r="246" spans="1:7">
      <c r="A246" s="34">
        <f t="shared" si="27"/>
        <v>236</v>
      </c>
      <c r="B246" s="37">
        <f t="shared" ca="1" si="21"/>
        <v>0</v>
      </c>
      <c r="C246" s="37">
        <f t="shared" ca="1" si="22"/>
        <v>149637.76853356962</v>
      </c>
      <c r="D246" s="37">
        <f t="shared" ca="1" si="23"/>
        <v>858</v>
      </c>
      <c r="E246" s="37">
        <f t="shared" ca="1" si="24"/>
        <v>436.44349155624474</v>
      </c>
      <c r="F246" s="37">
        <f t="shared" ca="1" si="25"/>
        <v>421.55650844375526</v>
      </c>
      <c r="G246" s="37">
        <f t="shared" ca="1" si="26"/>
        <v>149216.21202512586</v>
      </c>
    </row>
    <row r="247" spans="1:7">
      <c r="A247" s="34">
        <f t="shared" si="27"/>
        <v>237</v>
      </c>
      <c r="B247" s="37">
        <f t="shared" ca="1" si="21"/>
        <v>0</v>
      </c>
      <c r="C247" s="37">
        <f t="shared" ca="1" si="22"/>
        <v>150058.09907792567</v>
      </c>
      <c r="D247" s="37">
        <f t="shared" ca="1" si="23"/>
        <v>858</v>
      </c>
      <c r="E247" s="37">
        <f t="shared" ca="1" si="24"/>
        <v>437.6694556439499</v>
      </c>
      <c r="F247" s="37">
        <f t="shared" ca="1" si="25"/>
        <v>420.3305443560501</v>
      </c>
      <c r="G247" s="37">
        <f t="shared" ca="1" si="26"/>
        <v>149637.76853356962</v>
      </c>
    </row>
    <row r="248" spans="1:7">
      <c r="A248" s="34">
        <f t="shared" si="27"/>
        <v>238</v>
      </c>
      <c r="B248" s="37">
        <f t="shared" ca="1" si="21"/>
        <v>0</v>
      </c>
      <c r="C248" s="37">
        <f t="shared" ca="1" si="22"/>
        <v>150477.20722352373</v>
      </c>
      <c r="D248" s="37">
        <f t="shared" ca="1" si="23"/>
        <v>858</v>
      </c>
      <c r="E248" s="37">
        <f t="shared" ca="1" si="24"/>
        <v>438.89185440194427</v>
      </c>
      <c r="F248" s="37">
        <f t="shared" ca="1" si="25"/>
        <v>419.10814559805573</v>
      </c>
      <c r="G248" s="37">
        <f t="shared" ca="1" si="26"/>
        <v>150058.09907792567</v>
      </c>
    </row>
    <row r="249" spans="1:7">
      <c r="A249" s="34">
        <f t="shared" si="27"/>
        <v>239</v>
      </c>
      <c r="B249" s="37">
        <f t="shared" ca="1" si="21"/>
        <v>0</v>
      </c>
      <c r="C249" s="37">
        <f t="shared" ca="1" si="22"/>
        <v>150895.09652532486</v>
      </c>
      <c r="D249" s="37">
        <f t="shared" ca="1" si="23"/>
        <v>858</v>
      </c>
      <c r="E249" s="37">
        <f t="shared" ca="1" si="24"/>
        <v>440.11069819886421</v>
      </c>
      <c r="F249" s="37">
        <f t="shared" ca="1" si="25"/>
        <v>417.88930180113579</v>
      </c>
      <c r="G249" s="37">
        <f t="shared" ca="1" si="26"/>
        <v>150477.20722352373</v>
      </c>
    </row>
    <row r="250" spans="1:7">
      <c r="A250" s="34">
        <f t="shared" si="27"/>
        <v>240</v>
      </c>
      <c r="B250" s="37">
        <f t="shared" ca="1" si="21"/>
        <v>0</v>
      </c>
      <c r="C250" s="37">
        <f t="shared" ca="1" si="22"/>
        <v>151311.77052795165</v>
      </c>
      <c r="D250" s="37">
        <f t="shared" ca="1" si="23"/>
        <v>858</v>
      </c>
      <c r="E250" s="37">
        <f t="shared" ca="1" si="24"/>
        <v>441.32599737319237</v>
      </c>
      <c r="F250" s="37">
        <f t="shared" ca="1" si="25"/>
        <v>416.67400262680763</v>
      </c>
      <c r="G250" s="37">
        <f t="shared" ca="1" si="26"/>
        <v>150895.09652532486</v>
      </c>
    </row>
    <row r="251" spans="1:7">
      <c r="A251" s="34">
        <f t="shared" si="27"/>
        <v>241</v>
      </c>
      <c r="B251" s="37">
        <f t="shared" ca="1" si="21"/>
        <v>0</v>
      </c>
      <c r="C251" s="37">
        <f t="shared" ca="1" si="22"/>
        <v>151727.23276571831</v>
      </c>
      <c r="D251" s="37">
        <f t="shared" ca="1" si="23"/>
        <v>858</v>
      </c>
      <c r="E251" s="37">
        <f t="shared" ca="1" si="24"/>
        <v>442.53776223334512</v>
      </c>
      <c r="F251" s="37">
        <f t="shared" ca="1" si="25"/>
        <v>415.46223776665488</v>
      </c>
      <c r="G251" s="37">
        <f t="shared" ca="1" si="26"/>
        <v>151311.77052795165</v>
      </c>
    </row>
    <row r="252" spans="1:7">
      <c r="A252" s="34">
        <f t="shared" si="27"/>
        <v>242</v>
      </c>
      <c r="B252" s="37">
        <f t="shared" ca="1" si="21"/>
        <v>0</v>
      </c>
      <c r="C252" s="37">
        <f t="shared" ca="1" si="22"/>
        <v>152141.48676266056</v>
      </c>
      <c r="D252" s="37">
        <f t="shared" ca="1" si="23"/>
        <v>858</v>
      </c>
      <c r="E252" s="37">
        <f t="shared" ca="1" si="24"/>
        <v>443.74600305775999</v>
      </c>
      <c r="F252" s="37">
        <f t="shared" ca="1" si="25"/>
        <v>414.25399694224001</v>
      </c>
      <c r="G252" s="37">
        <f t="shared" ca="1" si="26"/>
        <v>151727.23276571831</v>
      </c>
    </row>
    <row r="253" spans="1:7">
      <c r="A253" s="34">
        <f t="shared" si="27"/>
        <v>243</v>
      </c>
      <c r="B253" s="37">
        <f t="shared" ca="1" si="21"/>
        <v>0</v>
      </c>
      <c r="C253" s="37">
        <f t="shared" ca="1" si="22"/>
        <v>152554.53603256558</v>
      </c>
      <c r="D253" s="37">
        <f t="shared" ca="1" si="23"/>
        <v>858</v>
      </c>
      <c r="E253" s="37">
        <f t="shared" ca="1" si="24"/>
        <v>444.95073009498293</v>
      </c>
      <c r="F253" s="37">
        <f t="shared" ca="1" si="25"/>
        <v>413.04926990501707</v>
      </c>
      <c r="G253" s="37">
        <f t="shared" ca="1" si="26"/>
        <v>152141.48676266056</v>
      </c>
    </row>
    <row r="254" spans="1:7">
      <c r="A254" s="34">
        <f t="shared" si="27"/>
        <v>244</v>
      </c>
      <c r="B254" s="37">
        <f t="shared" ca="1" si="21"/>
        <v>0</v>
      </c>
      <c r="C254" s="37">
        <f t="shared" ca="1" si="22"/>
        <v>152966.38407900181</v>
      </c>
      <c r="D254" s="37">
        <f t="shared" ca="1" si="23"/>
        <v>858</v>
      </c>
      <c r="E254" s="37">
        <f t="shared" ca="1" si="24"/>
        <v>446.15195356375534</v>
      </c>
      <c r="F254" s="37">
        <f t="shared" ca="1" si="25"/>
        <v>411.84804643624466</v>
      </c>
      <c r="G254" s="37">
        <f t="shared" ca="1" si="26"/>
        <v>152554.53603256558</v>
      </c>
    </row>
    <row r="255" spans="1:7">
      <c r="A255" s="34">
        <f t="shared" si="27"/>
        <v>245</v>
      </c>
      <c r="B255" s="37">
        <f t="shared" ca="1" si="21"/>
        <v>0</v>
      </c>
      <c r="C255" s="37">
        <f t="shared" ca="1" si="22"/>
        <v>153377.03439534872</v>
      </c>
      <c r="D255" s="37">
        <f t="shared" ca="1" si="23"/>
        <v>858</v>
      </c>
      <c r="E255" s="37">
        <f t="shared" ca="1" si="24"/>
        <v>447.3496836531005</v>
      </c>
      <c r="F255" s="37">
        <f t="shared" ca="1" si="25"/>
        <v>410.6503163468995</v>
      </c>
      <c r="G255" s="37">
        <f t="shared" ca="1" si="26"/>
        <v>152966.38407900181</v>
      </c>
    </row>
    <row r="256" spans="1:7">
      <c r="A256" s="34">
        <f t="shared" si="27"/>
        <v>246</v>
      </c>
      <c r="B256" s="37">
        <f t="shared" ca="1" si="21"/>
        <v>0</v>
      </c>
      <c r="C256" s="37">
        <f t="shared" ca="1" si="22"/>
        <v>153786.49046482632</v>
      </c>
      <c r="D256" s="37">
        <f t="shared" ca="1" si="23"/>
        <v>858</v>
      </c>
      <c r="E256" s="37">
        <f t="shared" ca="1" si="24"/>
        <v>448.54393052241016</v>
      </c>
      <c r="F256" s="37">
        <f t="shared" ca="1" si="25"/>
        <v>409.45606947758984</v>
      </c>
      <c r="G256" s="37">
        <f t="shared" ca="1" si="26"/>
        <v>153377.03439534872</v>
      </c>
    </row>
    <row r="257" spans="1:7">
      <c r="A257" s="34">
        <f t="shared" si="27"/>
        <v>247</v>
      </c>
      <c r="B257" s="37">
        <f t="shared" ca="1" si="21"/>
        <v>0</v>
      </c>
      <c r="C257" s="37">
        <f t="shared" ca="1" si="22"/>
        <v>154194.7557605248</v>
      </c>
      <c r="D257" s="37">
        <f t="shared" ca="1" si="23"/>
        <v>858</v>
      </c>
      <c r="E257" s="37">
        <f t="shared" ca="1" si="24"/>
        <v>449.73470430153071</v>
      </c>
      <c r="F257" s="37">
        <f t="shared" ca="1" si="25"/>
        <v>408.26529569846929</v>
      </c>
      <c r="G257" s="37">
        <f t="shared" ca="1" si="26"/>
        <v>153786.49046482632</v>
      </c>
    </row>
    <row r="258" spans="1:7">
      <c r="A258" s="34">
        <f t="shared" si="27"/>
        <v>248</v>
      </c>
      <c r="B258" s="37">
        <f t="shared" ca="1" si="21"/>
        <v>0</v>
      </c>
      <c r="C258" s="37">
        <f t="shared" ca="1" si="22"/>
        <v>154601.83374543395</v>
      </c>
      <c r="D258" s="37">
        <f t="shared" ca="1" si="23"/>
        <v>858</v>
      </c>
      <c r="E258" s="37">
        <f t="shared" ca="1" si="24"/>
        <v>450.92201509084907</v>
      </c>
      <c r="F258" s="37">
        <f t="shared" ca="1" si="25"/>
        <v>407.07798490915093</v>
      </c>
      <c r="G258" s="37">
        <f t="shared" ca="1" si="26"/>
        <v>154194.7557605248</v>
      </c>
    </row>
    <row r="259" spans="1:7">
      <c r="A259" s="34">
        <f t="shared" si="27"/>
        <v>249</v>
      </c>
      <c r="B259" s="37">
        <f t="shared" ca="1" si="21"/>
        <v>0</v>
      </c>
      <c r="C259" s="37">
        <f t="shared" ca="1" si="22"/>
        <v>155007.72787247258</v>
      </c>
      <c r="D259" s="37">
        <f t="shared" ca="1" si="23"/>
        <v>858</v>
      </c>
      <c r="E259" s="37">
        <f t="shared" ca="1" si="24"/>
        <v>452.10587296137834</v>
      </c>
      <c r="F259" s="37">
        <f t="shared" ca="1" si="25"/>
        <v>405.89412703862166</v>
      </c>
      <c r="G259" s="37">
        <f t="shared" ca="1" si="26"/>
        <v>154601.83374543395</v>
      </c>
    </row>
    <row r="260" spans="1:7">
      <c r="A260" s="34">
        <f t="shared" si="27"/>
        <v>250</v>
      </c>
      <c r="B260" s="37">
        <f t="shared" ca="1" si="21"/>
        <v>0</v>
      </c>
      <c r="C260" s="37">
        <f t="shared" ca="1" si="22"/>
        <v>155412.44158451774</v>
      </c>
      <c r="D260" s="37">
        <f t="shared" ca="1" si="23"/>
        <v>858</v>
      </c>
      <c r="E260" s="37">
        <f t="shared" ca="1" si="24"/>
        <v>453.28628795484343</v>
      </c>
      <c r="F260" s="37">
        <f t="shared" ca="1" si="25"/>
        <v>404.71371204515657</v>
      </c>
      <c r="G260" s="37">
        <f t="shared" ca="1" si="26"/>
        <v>155007.72787247258</v>
      </c>
    </row>
    <row r="261" spans="1:7">
      <c r="A261" s="34">
        <f t="shared" si="27"/>
        <v>251</v>
      </c>
      <c r="B261" s="37">
        <f t="shared" ca="1" si="21"/>
        <v>0</v>
      </c>
      <c r="C261" s="37">
        <f t="shared" ca="1" si="22"/>
        <v>155815.97831443397</v>
      </c>
      <c r="D261" s="37">
        <f t="shared" ca="1" si="23"/>
        <v>858</v>
      </c>
      <c r="E261" s="37">
        <f t="shared" ca="1" si="24"/>
        <v>454.46327008376579</v>
      </c>
      <c r="F261" s="37">
        <f t="shared" ca="1" si="25"/>
        <v>403.53672991623421</v>
      </c>
      <c r="G261" s="37">
        <f t="shared" ca="1" si="26"/>
        <v>155412.44158451774</v>
      </c>
    </row>
    <row r="262" spans="1:7">
      <c r="A262" s="34">
        <f t="shared" si="27"/>
        <v>252</v>
      </c>
      <c r="B262" s="37">
        <f t="shared" ca="1" si="21"/>
        <v>0</v>
      </c>
      <c r="C262" s="37">
        <f t="shared" ca="1" si="22"/>
        <v>156218.34148510243</v>
      </c>
      <c r="D262" s="37">
        <f t="shared" ca="1" si="23"/>
        <v>858</v>
      </c>
      <c r="E262" s="37">
        <f t="shared" ca="1" si="24"/>
        <v>455.63682933154882</v>
      </c>
      <c r="F262" s="37">
        <f t="shared" ca="1" si="25"/>
        <v>402.36317066845118</v>
      </c>
      <c r="G262" s="37">
        <f t="shared" ca="1" si="26"/>
        <v>155815.97831443397</v>
      </c>
    </row>
    <row r="263" spans="1:7">
      <c r="A263" s="34">
        <f t="shared" si="27"/>
        <v>253</v>
      </c>
      <c r="B263" s="37">
        <f t="shared" ca="1" si="21"/>
        <v>0</v>
      </c>
      <c r="C263" s="37">
        <f t="shared" ca="1" si="22"/>
        <v>156619.53450944988</v>
      </c>
      <c r="D263" s="37">
        <f t="shared" ca="1" si="23"/>
        <v>858</v>
      </c>
      <c r="E263" s="37">
        <f t="shared" ca="1" si="24"/>
        <v>456.80697565256219</v>
      </c>
      <c r="F263" s="37">
        <f t="shared" ca="1" si="25"/>
        <v>401.19302434743781</v>
      </c>
      <c r="G263" s="37">
        <f t="shared" ca="1" si="26"/>
        <v>156218.34148510243</v>
      </c>
    </row>
    <row r="264" spans="1:7">
      <c r="A264" s="34">
        <f t="shared" si="27"/>
        <v>254</v>
      </c>
      <c r="B264" s="37">
        <f t="shared" ca="1" si="21"/>
        <v>0</v>
      </c>
      <c r="C264" s="37">
        <f t="shared" ca="1" si="22"/>
        <v>157019.56079047764</v>
      </c>
      <c r="D264" s="37">
        <f t="shared" ca="1" si="23"/>
        <v>858</v>
      </c>
      <c r="E264" s="37">
        <f t="shared" ca="1" si="24"/>
        <v>457.97371897222655</v>
      </c>
      <c r="F264" s="37">
        <f t="shared" ca="1" si="25"/>
        <v>400.02628102777345</v>
      </c>
      <c r="G264" s="37">
        <f t="shared" ca="1" si="26"/>
        <v>156619.53450944988</v>
      </c>
    </row>
    <row r="265" spans="1:7">
      <c r="A265" s="34">
        <f t="shared" si="27"/>
        <v>255</v>
      </c>
      <c r="B265" s="37">
        <f t="shared" ca="1" si="21"/>
        <v>0</v>
      </c>
      <c r="C265" s="37">
        <f t="shared" ca="1" si="22"/>
        <v>157418.42372129054</v>
      </c>
      <c r="D265" s="37">
        <f t="shared" ca="1" si="23"/>
        <v>858</v>
      </c>
      <c r="E265" s="37">
        <f t="shared" ca="1" si="24"/>
        <v>459.1370691870975</v>
      </c>
      <c r="F265" s="37">
        <f t="shared" ca="1" si="25"/>
        <v>398.8629308129025</v>
      </c>
      <c r="G265" s="37">
        <f t="shared" ca="1" si="26"/>
        <v>157019.56079047764</v>
      </c>
    </row>
    <row r="266" spans="1:7">
      <c r="A266" s="34">
        <f t="shared" si="27"/>
        <v>256</v>
      </c>
      <c r="B266" s="37">
        <f t="shared" ca="1" si="21"/>
        <v>0</v>
      </c>
      <c r="C266" s="37">
        <f t="shared" ca="1" si="22"/>
        <v>157816.12668512558</v>
      </c>
      <c r="D266" s="37">
        <f t="shared" ca="1" si="23"/>
        <v>858</v>
      </c>
      <c r="E266" s="37">
        <f t="shared" ca="1" si="24"/>
        <v>460.2970361649497</v>
      </c>
      <c r="F266" s="37">
        <f t="shared" ca="1" si="25"/>
        <v>397.7029638350503</v>
      </c>
      <c r="G266" s="37">
        <f t="shared" ca="1" si="26"/>
        <v>157418.42372129054</v>
      </c>
    </row>
    <row r="267" spans="1:7">
      <c r="A267" s="34">
        <f t="shared" si="27"/>
        <v>257</v>
      </c>
      <c r="B267" s="37">
        <f t="shared" ref="B267:B330" ca="1" si="28">IF(A267&gt;$C$5,0,LOOKUP($C$5,A267:A780,$C$4))</f>
        <v>0</v>
      </c>
      <c r="C267" s="37">
        <f t="shared" ref="C267:C330" ca="1" si="29">IF(B267&gt;0,B267,G268)</f>
        <v>158212.67305538073</v>
      </c>
      <c r="D267" s="37">
        <f t="shared" ref="D267:D330" ca="1" si="30">IF(C267&gt;0,$C$7,0)</f>
        <v>858</v>
      </c>
      <c r="E267" s="37">
        <f t="shared" ref="E267:E330" ca="1" si="31">C267*$C$6/12</f>
        <v>461.45362974486051</v>
      </c>
      <c r="F267" s="37">
        <f t="shared" ref="F267:F330" ca="1" si="32">D267-E267</f>
        <v>396.54637025513949</v>
      </c>
      <c r="G267" s="37">
        <f t="shared" ref="G267:G330" ca="1" si="33">C267-F267</f>
        <v>157816.12668512558</v>
      </c>
    </row>
    <row r="268" spans="1:7">
      <c r="A268" s="34">
        <f t="shared" ref="A268:A331" si="34">A267+1</f>
        <v>258</v>
      </c>
      <c r="B268" s="37">
        <f t="shared" ca="1" si="28"/>
        <v>0</v>
      </c>
      <c r="C268" s="37">
        <f t="shared" ca="1" si="29"/>
        <v>158608.06619564345</v>
      </c>
      <c r="D268" s="37">
        <f t="shared" ca="1" si="30"/>
        <v>858</v>
      </c>
      <c r="E268" s="37">
        <f t="shared" ca="1" si="31"/>
        <v>462.60685973729346</v>
      </c>
      <c r="F268" s="37">
        <f t="shared" ca="1" si="32"/>
        <v>395.39314026270654</v>
      </c>
      <c r="G268" s="37">
        <f t="shared" ca="1" si="33"/>
        <v>158212.67305538073</v>
      </c>
    </row>
    <row r="269" spans="1:7">
      <c r="A269" s="34">
        <f t="shared" si="34"/>
        <v>259</v>
      </c>
      <c r="B269" s="37">
        <f t="shared" ca="1" si="28"/>
        <v>0</v>
      </c>
      <c r="C269" s="37">
        <f t="shared" ca="1" si="29"/>
        <v>159002.30945971925</v>
      </c>
      <c r="D269" s="37">
        <f t="shared" ca="1" si="30"/>
        <v>858</v>
      </c>
      <c r="E269" s="37">
        <f t="shared" ca="1" si="31"/>
        <v>463.75673592418121</v>
      </c>
      <c r="F269" s="37">
        <f t="shared" ca="1" si="32"/>
        <v>394.24326407581879</v>
      </c>
      <c r="G269" s="37">
        <f t="shared" ca="1" si="33"/>
        <v>158608.06619564345</v>
      </c>
    </row>
    <row r="270" spans="1:7">
      <c r="A270" s="34">
        <f t="shared" si="34"/>
        <v>260</v>
      </c>
      <c r="B270" s="37">
        <f t="shared" ca="1" si="28"/>
        <v>0</v>
      </c>
      <c r="C270" s="37">
        <f t="shared" ca="1" si="29"/>
        <v>159395.40619166024</v>
      </c>
      <c r="D270" s="37">
        <f t="shared" ca="1" si="30"/>
        <v>858</v>
      </c>
      <c r="E270" s="37">
        <f t="shared" ca="1" si="31"/>
        <v>464.90326805900912</v>
      </c>
      <c r="F270" s="37">
        <f t="shared" ca="1" si="32"/>
        <v>393.09673194099088</v>
      </c>
      <c r="G270" s="37">
        <f t="shared" ca="1" si="33"/>
        <v>159002.30945971925</v>
      </c>
    </row>
    <row r="271" spans="1:7">
      <c r="A271" s="34">
        <f t="shared" si="34"/>
        <v>261</v>
      </c>
      <c r="B271" s="37">
        <f t="shared" ca="1" si="28"/>
        <v>0</v>
      </c>
      <c r="C271" s="37">
        <f t="shared" ca="1" si="29"/>
        <v>159787.35972579333</v>
      </c>
      <c r="D271" s="37">
        <f t="shared" ca="1" si="30"/>
        <v>858</v>
      </c>
      <c r="E271" s="37">
        <f t="shared" ca="1" si="31"/>
        <v>466.04646586689728</v>
      </c>
      <c r="F271" s="37">
        <f t="shared" ca="1" si="32"/>
        <v>391.95353413310272</v>
      </c>
      <c r="G271" s="37">
        <f t="shared" ca="1" si="33"/>
        <v>159395.40619166024</v>
      </c>
    </row>
    <row r="272" spans="1:7">
      <c r="A272" s="34">
        <f t="shared" si="34"/>
        <v>262</v>
      </c>
      <c r="B272" s="37">
        <f t="shared" ca="1" si="28"/>
        <v>0</v>
      </c>
      <c r="C272" s="37">
        <f t="shared" ca="1" si="29"/>
        <v>160178.17338674865</v>
      </c>
      <c r="D272" s="37">
        <f t="shared" ca="1" si="30"/>
        <v>858</v>
      </c>
      <c r="E272" s="37">
        <f t="shared" ca="1" si="31"/>
        <v>467.18633904468356</v>
      </c>
      <c r="F272" s="37">
        <f t="shared" ca="1" si="32"/>
        <v>390.81366095531644</v>
      </c>
      <c r="G272" s="37">
        <f t="shared" ca="1" si="33"/>
        <v>159787.35972579333</v>
      </c>
    </row>
    <row r="273" spans="1:7">
      <c r="A273" s="34">
        <f t="shared" si="34"/>
        <v>263</v>
      </c>
      <c r="B273" s="37">
        <f t="shared" ca="1" si="28"/>
        <v>0</v>
      </c>
      <c r="C273" s="37">
        <f t="shared" ca="1" si="29"/>
        <v>160567.85048948764</v>
      </c>
      <c r="D273" s="37">
        <f t="shared" ca="1" si="30"/>
        <v>858</v>
      </c>
      <c r="E273" s="37">
        <f t="shared" ca="1" si="31"/>
        <v>468.32289726100566</v>
      </c>
      <c r="F273" s="37">
        <f t="shared" ca="1" si="32"/>
        <v>389.67710273899434</v>
      </c>
      <c r="G273" s="37">
        <f t="shared" ca="1" si="33"/>
        <v>160178.17338674865</v>
      </c>
    </row>
    <row r="274" spans="1:7">
      <c r="A274" s="34">
        <f t="shared" si="34"/>
        <v>264</v>
      </c>
      <c r="B274" s="37">
        <f t="shared" ca="1" si="28"/>
        <v>0</v>
      </c>
      <c r="C274" s="37">
        <f t="shared" ca="1" si="29"/>
        <v>160956.39433933125</v>
      </c>
      <c r="D274" s="37">
        <f t="shared" ca="1" si="30"/>
        <v>858</v>
      </c>
      <c r="E274" s="37">
        <f t="shared" ca="1" si="31"/>
        <v>469.45615015638288</v>
      </c>
      <c r="F274" s="37">
        <f t="shared" ca="1" si="32"/>
        <v>388.54384984361712</v>
      </c>
      <c r="G274" s="37">
        <f t="shared" ca="1" si="33"/>
        <v>160567.85048948764</v>
      </c>
    </row>
    <row r="275" spans="1:7">
      <c r="A275" s="34">
        <f t="shared" si="34"/>
        <v>265</v>
      </c>
      <c r="B275" s="37">
        <f t="shared" ca="1" si="28"/>
        <v>0</v>
      </c>
      <c r="C275" s="37">
        <f t="shared" ca="1" si="29"/>
        <v>161343.80823198796</v>
      </c>
      <c r="D275" s="37">
        <f t="shared" ca="1" si="30"/>
        <v>858</v>
      </c>
      <c r="E275" s="37">
        <f t="shared" ca="1" si="31"/>
        <v>470.58610734329824</v>
      </c>
      <c r="F275" s="37">
        <f t="shared" ca="1" si="32"/>
        <v>387.41389265670176</v>
      </c>
      <c r="G275" s="37">
        <f t="shared" ca="1" si="33"/>
        <v>160956.39433933125</v>
      </c>
    </row>
    <row r="276" spans="1:7">
      <c r="A276" s="34">
        <f t="shared" si="34"/>
        <v>266</v>
      </c>
      <c r="B276" s="37">
        <f t="shared" ca="1" si="28"/>
        <v>0</v>
      </c>
      <c r="C276" s="37">
        <f t="shared" ca="1" si="29"/>
        <v>161730.09545358169</v>
      </c>
      <c r="D276" s="37">
        <f t="shared" ca="1" si="30"/>
        <v>858</v>
      </c>
      <c r="E276" s="37">
        <f t="shared" ca="1" si="31"/>
        <v>471.71277840627999</v>
      </c>
      <c r="F276" s="37">
        <f t="shared" ca="1" si="32"/>
        <v>386.28722159372001</v>
      </c>
      <c r="G276" s="37">
        <f t="shared" ca="1" si="33"/>
        <v>161343.80823198796</v>
      </c>
    </row>
    <row r="277" spans="1:7">
      <c r="A277" s="34">
        <f t="shared" si="34"/>
        <v>267</v>
      </c>
      <c r="B277" s="37">
        <f t="shared" ca="1" si="28"/>
        <v>0</v>
      </c>
      <c r="C277" s="37">
        <f t="shared" ca="1" si="29"/>
        <v>162115.25928067969</v>
      </c>
      <c r="D277" s="37">
        <f t="shared" ca="1" si="30"/>
        <v>858</v>
      </c>
      <c r="E277" s="37">
        <f t="shared" ca="1" si="31"/>
        <v>472.83617290198248</v>
      </c>
      <c r="F277" s="37">
        <f t="shared" ca="1" si="32"/>
        <v>385.16382709801752</v>
      </c>
      <c r="G277" s="37">
        <f t="shared" ca="1" si="33"/>
        <v>161730.09545358169</v>
      </c>
    </row>
    <row r="278" spans="1:7">
      <c r="A278" s="34">
        <f t="shared" si="34"/>
        <v>268</v>
      </c>
      <c r="B278" s="37">
        <f t="shared" ca="1" si="28"/>
        <v>0</v>
      </c>
      <c r="C278" s="37">
        <f t="shared" ca="1" si="29"/>
        <v>162499.30298032041</v>
      </c>
      <c r="D278" s="37">
        <f t="shared" ca="1" si="30"/>
        <v>858</v>
      </c>
      <c r="E278" s="37">
        <f t="shared" ca="1" si="31"/>
        <v>473.95630035926791</v>
      </c>
      <c r="F278" s="37">
        <f t="shared" ca="1" si="32"/>
        <v>384.04369964073209</v>
      </c>
      <c r="G278" s="37">
        <f t="shared" ca="1" si="33"/>
        <v>162115.25928067969</v>
      </c>
    </row>
    <row r="279" spans="1:7">
      <c r="A279" s="34">
        <f t="shared" si="34"/>
        <v>269</v>
      </c>
      <c r="B279" s="37">
        <f t="shared" ca="1" si="28"/>
        <v>0</v>
      </c>
      <c r="C279" s="37">
        <f t="shared" ca="1" si="29"/>
        <v>162882.22981004111</v>
      </c>
      <c r="D279" s="37">
        <f t="shared" ca="1" si="30"/>
        <v>858</v>
      </c>
      <c r="E279" s="37">
        <f t="shared" ca="1" si="31"/>
        <v>475.07317027928661</v>
      </c>
      <c r="F279" s="37">
        <f t="shared" ca="1" si="32"/>
        <v>382.92682972071339</v>
      </c>
      <c r="G279" s="37">
        <f t="shared" ca="1" si="33"/>
        <v>162499.30298032041</v>
      </c>
    </row>
    <row r="280" spans="1:7">
      <c r="A280" s="34">
        <f t="shared" si="34"/>
        <v>270</v>
      </c>
      <c r="B280" s="37">
        <f t="shared" ca="1" si="28"/>
        <v>0</v>
      </c>
      <c r="C280" s="37">
        <f t="shared" ca="1" si="29"/>
        <v>163264.04301790555</v>
      </c>
      <c r="D280" s="37">
        <f t="shared" ca="1" si="30"/>
        <v>858</v>
      </c>
      <c r="E280" s="37">
        <f t="shared" ca="1" si="31"/>
        <v>476.18679213555788</v>
      </c>
      <c r="F280" s="37">
        <f t="shared" ca="1" si="32"/>
        <v>381.81320786444212</v>
      </c>
      <c r="G280" s="37">
        <f t="shared" ca="1" si="33"/>
        <v>162882.22981004111</v>
      </c>
    </row>
    <row r="281" spans="1:7">
      <c r="A281" s="34">
        <f t="shared" si="34"/>
        <v>271</v>
      </c>
      <c r="B281" s="37">
        <f t="shared" ca="1" si="28"/>
        <v>0</v>
      </c>
      <c r="C281" s="37">
        <f t="shared" ca="1" si="29"/>
        <v>163644.7458425315</v>
      </c>
      <c r="D281" s="37">
        <f t="shared" ca="1" si="30"/>
        <v>858</v>
      </c>
      <c r="E281" s="37">
        <f t="shared" ca="1" si="31"/>
        <v>477.29717537405025</v>
      </c>
      <c r="F281" s="37">
        <f t="shared" ca="1" si="32"/>
        <v>380.70282462594975</v>
      </c>
      <c r="G281" s="37">
        <f t="shared" ca="1" si="33"/>
        <v>163264.04301790555</v>
      </c>
    </row>
    <row r="282" spans="1:7">
      <c r="A282" s="34">
        <f t="shared" si="34"/>
        <v>272</v>
      </c>
      <c r="B282" s="37">
        <f t="shared" ca="1" si="28"/>
        <v>0</v>
      </c>
      <c r="C282" s="37">
        <f t="shared" ca="1" si="29"/>
        <v>164024.34151311824</v>
      </c>
      <c r="D282" s="37">
        <f t="shared" ca="1" si="30"/>
        <v>858</v>
      </c>
      <c r="E282" s="37">
        <f t="shared" ca="1" si="31"/>
        <v>478.40432941326156</v>
      </c>
      <c r="F282" s="37">
        <f t="shared" ca="1" si="32"/>
        <v>379.59567058673844</v>
      </c>
      <c r="G282" s="37">
        <f t="shared" ca="1" si="33"/>
        <v>163644.7458425315</v>
      </c>
    </row>
    <row r="283" spans="1:7">
      <c r="A283" s="34">
        <f t="shared" si="34"/>
        <v>273</v>
      </c>
      <c r="B283" s="37">
        <f t="shared" ca="1" si="28"/>
        <v>0</v>
      </c>
      <c r="C283" s="37">
        <f t="shared" ca="1" si="29"/>
        <v>164402.83324947394</v>
      </c>
      <c r="D283" s="37">
        <f t="shared" ca="1" si="30"/>
        <v>858</v>
      </c>
      <c r="E283" s="37">
        <f t="shared" ca="1" si="31"/>
        <v>479.50826364429901</v>
      </c>
      <c r="F283" s="37">
        <f t="shared" ca="1" si="32"/>
        <v>378.49173635570099</v>
      </c>
      <c r="G283" s="37">
        <f t="shared" ca="1" si="33"/>
        <v>164024.34151311824</v>
      </c>
    </row>
    <row r="284" spans="1:7">
      <c r="A284" s="34">
        <f t="shared" si="34"/>
        <v>274</v>
      </c>
      <c r="B284" s="37">
        <f t="shared" ca="1" si="28"/>
        <v>0</v>
      </c>
      <c r="C284" s="37">
        <f t="shared" ca="1" si="29"/>
        <v>164780.22426204299</v>
      </c>
      <c r="D284" s="37">
        <f t="shared" ca="1" si="30"/>
        <v>858</v>
      </c>
      <c r="E284" s="37">
        <f t="shared" ca="1" si="31"/>
        <v>480.60898743095873</v>
      </c>
      <c r="F284" s="37">
        <f t="shared" ca="1" si="32"/>
        <v>377.39101256904127</v>
      </c>
      <c r="G284" s="37">
        <f t="shared" ca="1" si="33"/>
        <v>164402.83324947394</v>
      </c>
    </row>
    <row r="285" spans="1:7">
      <c r="A285" s="34">
        <f t="shared" si="34"/>
        <v>275</v>
      </c>
      <c r="B285" s="37">
        <f t="shared" ca="1" si="28"/>
        <v>0</v>
      </c>
      <c r="C285" s="37">
        <f t="shared" ca="1" si="29"/>
        <v>165156.51775193319</v>
      </c>
      <c r="D285" s="37">
        <f t="shared" ca="1" si="30"/>
        <v>858</v>
      </c>
      <c r="E285" s="37">
        <f t="shared" ca="1" si="31"/>
        <v>481.70651010980515</v>
      </c>
      <c r="F285" s="37">
        <f t="shared" ca="1" si="32"/>
        <v>376.29348989019485</v>
      </c>
      <c r="G285" s="37">
        <f t="shared" ca="1" si="33"/>
        <v>164780.22426204299</v>
      </c>
    </row>
    <row r="286" spans="1:7">
      <c r="A286" s="34">
        <f t="shared" si="34"/>
        <v>276</v>
      </c>
      <c r="B286" s="37">
        <f t="shared" ca="1" si="28"/>
        <v>0</v>
      </c>
      <c r="C286" s="37">
        <f t="shared" ca="1" si="29"/>
        <v>165531.71691094295</v>
      </c>
      <c r="D286" s="37">
        <f t="shared" ca="1" si="30"/>
        <v>858</v>
      </c>
      <c r="E286" s="37">
        <f t="shared" ca="1" si="31"/>
        <v>482.80084099025038</v>
      </c>
      <c r="F286" s="37">
        <f t="shared" ca="1" si="32"/>
        <v>375.19915900974962</v>
      </c>
      <c r="G286" s="37">
        <f t="shared" ca="1" si="33"/>
        <v>165156.51775193319</v>
      </c>
    </row>
    <row r="287" spans="1:7">
      <c r="A287" s="34">
        <f t="shared" si="34"/>
        <v>277</v>
      </c>
      <c r="B287" s="37">
        <f t="shared" ca="1" si="28"/>
        <v>0</v>
      </c>
      <c r="C287" s="37">
        <f t="shared" ca="1" si="29"/>
        <v>165905.82492158833</v>
      </c>
      <c r="D287" s="37">
        <f t="shared" ca="1" si="30"/>
        <v>858</v>
      </c>
      <c r="E287" s="37">
        <f t="shared" ca="1" si="31"/>
        <v>483.89198935463264</v>
      </c>
      <c r="F287" s="37">
        <f t="shared" ca="1" si="32"/>
        <v>374.10801064536736</v>
      </c>
      <c r="G287" s="37">
        <f t="shared" ca="1" si="33"/>
        <v>165531.71691094295</v>
      </c>
    </row>
    <row r="288" spans="1:7">
      <c r="A288" s="34">
        <f t="shared" si="34"/>
        <v>278</v>
      </c>
      <c r="B288" s="37">
        <f t="shared" ca="1" si="28"/>
        <v>0</v>
      </c>
      <c r="C288" s="37">
        <f t="shared" ca="1" si="29"/>
        <v>166278.84495713003</v>
      </c>
      <c r="D288" s="37">
        <f t="shared" ca="1" si="30"/>
        <v>858</v>
      </c>
      <c r="E288" s="37">
        <f t="shared" ca="1" si="31"/>
        <v>484.97996445829591</v>
      </c>
      <c r="F288" s="37">
        <f t="shared" ca="1" si="32"/>
        <v>373.02003554170409</v>
      </c>
      <c r="G288" s="37">
        <f t="shared" ca="1" si="33"/>
        <v>165905.82492158833</v>
      </c>
    </row>
    <row r="289" spans="1:7">
      <c r="A289" s="34">
        <f t="shared" si="34"/>
        <v>279</v>
      </c>
      <c r="B289" s="37">
        <f t="shared" ca="1" si="28"/>
        <v>0</v>
      </c>
      <c r="C289" s="37">
        <f t="shared" ca="1" si="29"/>
        <v>166650.78018160036</v>
      </c>
      <c r="D289" s="37">
        <f t="shared" ca="1" si="30"/>
        <v>858</v>
      </c>
      <c r="E289" s="37">
        <f t="shared" ca="1" si="31"/>
        <v>486.06477552966777</v>
      </c>
      <c r="F289" s="37">
        <f t="shared" ca="1" si="32"/>
        <v>371.93522447033223</v>
      </c>
      <c r="G289" s="37">
        <f t="shared" ca="1" si="33"/>
        <v>166278.84495713003</v>
      </c>
    </row>
    <row r="290" spans="1:7">
      <c r="A290" s="34">
        <f t="shared" si="34"/>
        <v>280</v>
      </c>
      <c r="B290" s="37">
        <f t="shared" ca="1" si="28"/>
        <v>0</v>
      </c>
      <c r="C290" s="37">
        <f t="shared" ca="1" si="29"/>
        <v>167021.63374983001</v>
      </c>
      <c r="D290" s="37">
        <f t="shared" ca="1" si="30"/>
        <v>858</v>
      </c>
      <c r="E290" s="37">
        <f t="shared" ca="1" si="31"/>
        <v>487.14643177033759</v>
      </c>
      <c r="F290" s="37">
        <f t="shared" ca="1" si="32"/>
        <v>370.85356822966241</v>
      </c>
      <c r="G290" s="37">
        <f t="shared" ca="1" si="33"/>
        <v>166650.78018160036</v>
      </c>
    </row>
    <row r="291" spans="1:7">
      <c r="A291" s="34">
        <f t="shared" si="34"/>
        <v>281</v>
      </c>
      <c r="B291" s="37">
        <f t="shared" ca="1" si="28"/>
        <v>0</v>
      </c>
      <c r="C291" s="37">
        <f t="shared" ca="1" si="29"/>
        <v>167391.40880747489</v>
      </c>
      <c r="D291" s="37">
        <f t="shared" ca="1" si="30"/>
        <v>858</v>
      </c>
      <c r="E291" s="37">
        <f t="shared" ca="1" si="31"/>
        <v>488.22494235513517</v>
      </c>
      <c r="F291" s="37">
        <f t="shared" ca="1" si="32"/>
        <v>369.77505764486483</v>
      </c>
      <c r="G291" s="37">
        <f t="shared" ca="1" si="33"/>
        <v>167021.63374983001</v>
      </c>
    </row>
    <row r="292" spans="1:7">
      <c r="A292" s="34">
        <f t="shared" si="34"/>
        <v>282</v>
      </c>
      <c r="B292" s="37">
        <f t="shared" ca="1" si="28"/>
        <v>0</v>
      </c>
      <c r="C292" s="37">
        <f t="shared" ca="1" si="29"/>
        <v>167760.10849104269</v>
      </c>
      <c r="D292" s="37">
        <f t="shared" ca="1" si="30"/>
        <v>858</v>
      </c>
      <c r="E292" s="37">
        <f t="shared" ca="1" si="31"/>
        <v>489.30031643220786</v>
      </c>
      <c r="F292" s="37">
        <f t="shared" ca="1" si="32"/>
        <v>368.69968356779214</v>
      </c>
      <c r="G292" s="37">
        <f t="shared" ca="1" si="33"/>
        <v>167391.40880747489</v>
      </c>
    </row>
    <row r="293" spans="1:7">
      <c r="A293" s="34">
        <f t="shared" si="34"/>
        <v>283</v>
      </c>
      <c r="B293" s="37">
        <f t="shared" ca="1" si="28"/>
        <v>0</v>
      </c>
      <c r="C293" s="37">
        <f t="shared" ca="1" si="29"/>
        <v>168127.7359279196</v>
      </c>
      <c r="D293" s="37">
        <f t="shared" ca="1" si="30"/>
        <v>858</v>
      </c>
      <c r="E293" s="37">
        <f t="shared" ca="1" si="31"/>
        <v>490.37256312309887</v>
      </c>
      <c r="F293" s="37">
        <f t="shared" ca="1" si="32"/>
        <v>367.62743687690113</v>
      </c>
      <c r="G293" s="37">
        <f t="shared" ca="1" si="33"/>
        <v>167760.10849104269</v>
      </c>
    </row>
    <row r="294" spans="1:7">
      <c r="A294" s="34">
        <f t="shared" si="34"/>
        <v>284</v>
      </c>
      <c r="B294" s="37">
        <f t="shared" ca="1" si="28"/>
        <v>0</v>
      </c>
      <c r="C294" s="37">
        <f t="shared" ca="1" si="29"/>
        <v>168494.29423639676</v>
      </c>
      <c r="D294" s="37">
        <f t="shared" ca="1" si="30"/>
        <v>858</v>
      </c>
      <c r="E294" s="37">
        <f t="shared" ca="1" si="31"/>
        <v>491.44169152282393</v>
      </c>
      <c r="F294" s="37">
        <f t="shared" ca="1" si="32"/>
        <v>366.55830847717607</v>
      </c>
      <c r="G294" s="37">
        <f t="shared" ca="1" si="33"/>
        <v>168127.7359279196</v>
      </c>
    </row>
    <row r="295" spans="1:7">
      <c r="A295" s="34">
        <f t="shared" si="34"/>
        <v>285</v>
      </c>
      <c r="B295" s="37">
        <f t="shared" ca="1" si="28"/>
        <v>0</v>
      </c>
      <c r="C295" s="37">
        <f t="shared" ca="1" si="29"/>
        <v>168859.78652569681</v>
      </c>
      <c r="D295" s="37">
        <f t="shared" ca="1" si="30"/>
        <v>858</v>
      </c>
      <c r="E295" s="37">
        <f t="shared" ca="1" si="31"/>
        <v>492.50771069994903</v>
      </c>
      <c r="F295" s="37">
        <f t="shared" ca="1" si="32"/>
        <v>365.49228930005097</v>
      </c>
      <c r="G295" s="37">
        <f t="shared" ca="1" si="33"/>
        <v>168494.29423639676</v>
      </c>
    </row>
    <row r="296" spans="1:7">
      <c r="A296" s="34">
        <f t="shared" si="34"/>
        <v>286</v>
      </c>
      <c r="B296" s="37">
        <f t="shared" ca="1" si="28"/>
        <v>0</v>
      </c>
      <c r="C296" s="37">
        <f t="shared" ca="1" si="29"/>
        <v>169224.21589600015</v>
      </c>
      <c r="D296" s="37">
        <f t="shared" ca="1" si="30"/>
        <v>858</v>
      </c>
      <c r="E296" s="37">
        <f t="shared" ca="1" si="31"/>
        <v>493.57062969666714</v>
      </c>
      <c r="F296" s="37">
        <f t="shared" ca="1" si="32"/>
        <v>364.42937030333286</v>
      </c>
      <c r="G296" s="37">
        <f t="shared" ca="1" si="33"/>
        <v>168859.78652569681</v>
      </c>
    </row>
    <row r="297" spans="1:7">
      <c r="A297" s="34">
        <f t="shared" si="34"/>
        <v>287</v>
      </c>
      <c r="B297" s="37">
        <f t="shared" ca="1" si="28"/>
        <v>0</v>
      </c>
      <c r="C297" s="37">
        <f t="shared" ca="1" si="29"/>
        <v>169587.58543847129</v>
      </c>
      <c r="D297" s="37">
        <f t="shared" ca="1" si="30"/>
        <v>858</v>
      </c>
      <c r="E297" s="37">
        <f t="shared" ca="1" si="31"/>
        <v>494.63045752887462</v>
      </c>
      <c r="F297" s="37">
        <f t="shared" ca="1" si="32"/>
        <v>363.36954247112538</v>
      </c>
      <c r="G297" s="37">
        <f t="shared" ca="1" si="33"/>
        <v>169224.21589600015</v>
      </c>
    </row>
    <row r="298" spans="1:7">
      <c r="A298" s="34">
        <f t="shared" si="34"/>
        <v>288</v>
      </c>
      <c r="B298" s="37">
        <f t="shared" ca="1" si="28"/>
        <v>0</v>
      </c>
      <c r="C298" s="37">
        <f t="shared" ca="1" si="29"/>
        <v>169949.89823528504</v>
      </c>
      <c r="D298" s="37">
        <f t="shared" ca="1" si="30"/>
        <v>858</v>
      </c>
      <c r="E298" s="37">
        <f t="shared" ca="1" si="31"/>
        <v>495.6872031862481</v>
      </c>
      <c r="F298" s="37">
        <f t="shared" ca="1" si="32"/>
        <v>362.3127968137519</v>
      </c>
      <c r="G298" s="37">
        <f t="shared" ca="1" si="33"/>
        <v>169587.58543847129</v>
      </c>
    </row>
    <row r="299" spans="1:7">
      <c r="A299" s="34">
        <f t="shared" si="34"/>
        <v>289</v>
      </c>
      <c r="B299" s="37">
        <f t="shared" ca="1" si="28"/>
        <v>0</v>
      </c>
      <c r="C299" s="37">
        <f t="shared" ca="1" si="29"/>
        <v>170311.15735965272</v>
      </c>
      <c r="D299" s="37">
        <f t="shared" ca="1" si="30"/>
        <v>858</v>
      </c>
      <c r="E299" s="37">
        <f t="shared" ca="1" si="31"/>
        <v>496.74087563232047</v>
      </c>
      <c r="F299" s="37">
        <f t="shared" ca="1" si="32"/>
        <v>361.25912436767953</v>
      </c>
      <c r="G299" s="37">
        <f t="shared" ca="1" si="33"/>
        <v>169949.89823528504</v>
      </c>
    </row>
    <row r="300" spans="1:7">
      <c r="A300" s="34">
        <f t="shared" si="34"/>
        <v>290</v>
      </c>
      <c r="B300" s="37">
        <f t="shared" ca="1" si="28"/>
        <v>0</v>
      </c>
      <c r="C300" s="37">
        <f t="shared" ca="1" si="29"/>
        <v>170671.36587584816</v>
      </c>
      <c r="D300" s="37">
        <f t="shared" ca="1" si="30"/>
        <v>858</v>
      </c>
      <c r="E300" s="37">
        <f t="shared" ca="1" si="31"/>
        <v>497.79148380455717</v>
      </c>
      <c r="F300" s="37">
        <f t="shared" ca="1" si="32"/>
        <v>360.20851619544283</v>
      </c>
      <c r="G300" s="37">
        <f t="shared" ca="1" si="33"/>
        <v>170311.15735965272</v>
      </c>
    </row>
    <row r="301" spans="1:7">
      <c r="A301" s="34">
        <f t="shared" si="34"/>
        <v>291</v>
      </c>
      <c r="B301" s="37">
        <f t="shared" ca="1" si="28"/>
        <v>0</v>
      </c>
      <c r="C301" s="37">
        <f t="shared" ca="1" si="29"/>
        <v>171030.52683923373</v>
      </c>
      <c r="D301" s="37">
        <f t="shared" ca="1" si="30"/>
        <v>858</v>
      </c>
      <c r="E301" s="37">
        <f t="shared" ca="1" si="31"/>
        <v>498.83903661443173</v>
      </c>
      <c r="F301" s="37">
        <f t="shared" ca="1" si="32"/>
        <v>359.16096338556827</v>
      </c>
      <c r="G301" s="37">
        <f t="shared" ca="1" si="33"/>
        <v>170671.36587584816</v>
      </c>
    </row>
    <row r="302" spans="1:7">
      <c r="A302" s="34">
        <f t="shared" si="34"/>
        <v>292</v>
      </c>
      <c r="B302" s="37">
        <f t="shared" ca="1" si="28"/>
        <v>0</v>
      </c>
      <c r="C302" s="37">
        <f t="shared" ca="1" si="29"/>
        <v>171388.64329628623</v>
      </c>
      <c r="D302" s="37">
        <f t="shared" ca="1" si="30"/>
        <v>858</v>
      </c>
      <c r="E302" s="37">
        <f t="shared" ca="1" si="31"/>
        <v>499.88354294750155</v>
      </c>
      <c r="F302" s="37">
        <f t="shared" ca="1" si="32"/>
        <v>358.11645705249845</v>
      </c>
      <c r="G302" s="37">
        <f t="shared" ca="1" si="33"/>
        <v>171030.52683923373</v>
      </c>
    </row>
    <row r="303" spans="1:7">
      <c r="A303" s="34">
        <f t="shared" si="34"/>
        <v>293</v>
      </c>
      <c r="B303" s="37">
        <f t="shared" ca="1" si="28"/>
        <v>0</v>
      </c>
      <c r="C303" s="37">
        <f t="shared" ca="1" si="29"/>
        <v>171745.71828462274</v>
      </c>
      <c r="D303" s="37">
        <f t="shared" ca="1" si="30"/>
        <v>858</v>
      </c>
      <c r="E303" s="37">
        <f t="shared" ca="1" si="31"/>
        <v>500.92501166348302</v>
      </c>
      <c r="F303" s="37">
        <f t="shared" ca="1" si="32"/>
        <v>357.07498833651698</v>
      </c>
      <c r="G303" s="37">
        <f t="shared" ca="1" si="33"/>
        <v>171388.64329628623</v>
      </c>
    </row>
    <row r="304" spans="1:7">
      <c r="A304" s="34">
        <f t="shared" si="34"/>
        <v>294</v>
      </c>
      <c r="B304" s="37">
        <f t="shared" ca="1" si="28"/>
        <v>0</v>
      </c>
      <c r="C304" s="37">
        <f t="shared" ca="1" si="29"/>
        <v>172101.75483302641</v>
      </c>
      <c r="D304" s="37">
        <f t="shared" ca="1" si="30"/>
        <v>858</v>
      </c>
      <c r="E304" s="37">
        <f t="shared" ca="1" si="31"/>
        <v>501.9634515963271</v>
      </c>
      <c r="F304" s="37">
        <f t="shared" ca="1" si="32"/>
        <v>356.0365484036729</v>
      </c>
      <c r="G304" s="37">
        <f t="shared" ca="1" si="33"/>
        <v>171745.71828462274</v>
      </c>
    </row>
    <row r="305" spans="1:7">
      <c r="A305" s="34">
        <f t="shared" si="34"/>
        <v>295</v>
      </c>
      <c r="B305" s="37">
        <f t="shared" ca="1" si="28"/>
        <v>0</v>
      </c>
      <c r="C305" s="37">
        <f t="shared" ca="1" si="29"/>
        <v>172456.75596147211</v>
      </c>
      <c r="D305" s="37">
        <f t="shared" ca="1" si="30"/>
        <v>858</v>
      </c>
      <c r="E305" s="37">
        <f t="shared" ca="1" si="31"/>
        <v>502.99887155429366</v>
      </c>
      <c r="F305" s="37">
        <f t="shared" ca="1" si="32"/>
        <v>355.00112844570634</v>
      </c>
      <c r="G305" s="37">
        <f t="shared" ca="1" si="33"/>
        <v>172101.75483302641</v>
      </c>
    </row>
    <row r="306" spans="1:7">
      <c r="A306" s="34">
        <f t="shared" si="34"/>
        <v>296</v>
      </c>
      <c r="B306" s="37">
        <f t="shared" ca="1" si="28"/>
        <v>0</v>
      </c>
      <c r="C306" s="37">
        <f t="shared" ca="1" si="29"/>
        <v>172810.72468115209</v>
      </c>
      <c r="D306" s="37">
        <f t="shared" ca="1" si="30"/>
        <v>858</v>
      </c>
      <c r="E306" s="37">
        <f t="shared" ca="1" si="31"/>
        <v>504.03128032002701</v>
      </c>
      <c r="F306" s="37">
        <f t="shared" ca="1" si="32"/>
        <v>353.96871967997299</v>
      </c>
      <c r="G306" s="37">
        <f t="shared" ca="1" si="33"/>
        <v>172456.75596147211</v>
      </c>
    </row>
    <row r="307" spans="1:7">
      <c r="A307" s="34">
        <f t="shared" si="34"/>
        <v>297</v>
      </c>
      <c r="B307" s="37">
        <f t="shared" ca="1" si="28"/>
        <v>0</v>
      </c>
      <c r="C307" s="37">
        <f t="shared" ca="1" si="29"/>
        <v>173163.66399450146</v>
      </c>
      <c r="D307" s="37">
        <f t="shared" ca="1" si="30"/>
        <v>858</v>
      </c>
      <c r="E307" s="37">
        <f t="shared" ca="1" si="31"/>
        <v>505.06068665062929</v>
      </c>
      <c r="F307" s="37">
        <f t="shared" ca="1" si="32"/>
        <v>352.93931334937071</v>
      </c>
      <c r="G307" s="37">
        <f t="shared" ca="1" si="33"/>
        <v>172810.72468115209</v>
      </c>
    </row>
    <row r="308" spans="1:7">
      <c r="A308" s="34">
        <f t="shared" si="34"/>
        <v>298</v>
      </c>
      <c r="B308" s="37">
        <f t="shared" ca="1" si="28"/>
        <v>0</v>
      </c>
      <c r="C308" s="37">
        <f t="shared" ca="1" si="29"/>
        <v>173515.57689522373</v>
      </c>
      <c r="D308" s="37">
        <f t="shared" ca="1" si="30"/>
        <v>858</v>
      </c>
      <c r="E308" s="37">
        <f t="shared" ca="1" si="31"/>
        <v>506.08709927773589</v>
      </c>
      <c r="F308" s="37">
        <f t="shared" ca="1" si="32"/>
        <v>351.91290072226411</v>
      </c>
      <c r="G308" s="37">
        <f t="shared" ca="1" si="33"/>
        <v>173163.66399450146</v>
      </c>
    </row>
    <row r="309" spans="1:7">
      <c r="A309" s="34">
        <f t="shared" si="34"/>
        <v>299</v>
      </c>
      <c r="B309" s="37">
        <f t="shared" ca="1" si="28"/>
        <v>0</v>
      </c>
      <c r="C309" s="37">
        <f t="shared" ca="1" si="29"/>
        <v>173866.46636831615</v>
      </c>
      <c r="D309" s="37">
        <f t="shared" ca="1" si="30"/>
        <v>858</v>
      </c>
      <c r="E309" s="37">
        <f t="shared" ca="1" si="31"/>
        <v>507.11052690758879</v>
      </c>
      <c r="F309" s="37">
        <f t="shared" ca="1" si="32"/>
        <v>350.88947309241121</v>
      </c>
      <c r="G309" s="37">
        <f t="shared" ca="1" si="33"/>
        <v>173515.57689522373</v>
      </c>
    </row>
    <row r="310" spans="1:7">
      <c r="A310" s="34">
        <f t="shared" si="34"/>
        <v>300</v>
      </c>
      <c r="B310" s="37">
        <f t="shared" ca="1" si="28"/>
        <v>0</v>
      </c>
      <c r="C310" s="37">
        <f t="shared" ca="1" si="29"/>
        <v>174216.33539009505</v>
      </c>
      <c r="D310" s="37">
        <f t="shared" ca="1" si="30"/>
        <v>858</v>
      </c>
      <c r="E310" s="37">
        <f t="shared" ca="1" si="31"/>
        <v>508.13097822111058</v>
      </c>
      <c r="F310" s="37">
        <f t="shared" ca="1" si="32"/>
        <v>349.86902177888942</v>
      </c>
      <c r="G310" s="37">
        <f t="shared" ca="1" si="33"/>
        <v>173866.46636831615</v>
      </c>
    </row>
    <row r="311" spans="1:7">
      <c r="A311" s="34">
        <f t="shared" si="34"/>
        <v>301</v>
      </c>
      <c r="B311" s="37">
        <f t="shared" ca="1" si="28"/>
        <v>0</v>
      </c>
      <c r="C311" s="37">
        <f t="shared" ca="1" si="29"/>
        <v>174565.18692822105</v>
      </c>
      <c r="D311" s="37">
        <f t="shared" ca="1" si="30"/>
        <v>858</v>
      </c>
      <c r="E311" s="37">
        <f t="shared" ca="1" si="31"/>
        <v>509.14846187397808</v>
      </c>
      <c r="F311" s="37">
        <f t="shared" ca="1" si="32"/>
        <v>348.85153812602192</v>
      </c>
      <c r="G311" s="37">
        <f t="shared" ca="1" si="33"/>
        <v>174216.33539009505</v>
      </c>
    </row>
    <row r="312" spans="1:7">
      <c r="A312" s="34">
        <f t="shared" si="34"/>
        <v>302</v>
      </c>
      <c r="B312" s="37">
        <f t="shared" ca="1" si="28"/>
        <v>0</v>
      </c>
      <c r="C312" s="37">
        <f t="shared" ca="1" si="29"/>
        <v>174913.02394172436</v>
      </c>
      <c r="D312" s="37">
        <f t="shared" ca="1" si="30"/>
        <v>858</v>
      </c>
      <c r="E312" s="37">
        <f t="shared" ca="1" si="31"/>
        <v>510.16298649669608</v>
      </c>
      <c r="F312" s="37">
        <f t="shared" ca="1" si="32"/>
        <v>347.83701350330392</v>
      </c>
      <c r="G312" s="37">
        <f t="shared" ca="1" si="33"/>
        <v>174565.18692822105</v>
      </c>
    </row>
    <row r="313" spans="1:7">
      <c r="A313" s="34">
        <f t="shared" si="34"/>
        <v>303</v>
      </c>
      <c r="B313" s="37">
        <f t="shared" ca="1" si="28"/>
        <v>0</v>
      </c>
      <c r="C313" s="37">
        <f t="shared" ca="1" si="29"/>
        <v>175259.84938102969</v>
      </c>
      <c r="D313" s="37">
        <f t="shared" ca="1" si="30"/>
        <v>858</v>
      </c>
      <c r="E313" s="37">
        <f t="shared" ca="1" si="31"/>
        <v>511.17456069466999</v>
      </c>
      <c r="F313" s="37">
        <f t="shared" ca="1" si="32"/>
        <v>346.82543930533001</v>
      </c>
      <c r="G313" s="37">
        <f t="shared" ca="1" si="33"/>
        <v>174913.02394172436</v>
      </c>
    </row>
    <row r="314" spans="1:7">
      <c r="A314" s="34">
        <f t="shared" si="34"/>
        <v>304</v>
      </c>
      <c r="B314" s="37">
        <f t="shared" ca="1" si="28"/>
        <v>0</v>
      </c>
      <c r="C314" s="37">
        <f t="shared" ca="1" si="29"/>
        <v>175605.66618798141</v>
      </c>
      <c r="D314" s="37">
        <f t="shared" ca="1" si="30"/>
        <v>858</v>
      </c>
      <c r="E314" s="37">
        <f t="shared" ca="1" si="31"/>
        <v>512.18319304827912</v>
      </c>
      <c r="F314" s="37">
        <f t="shared" ca="1" si="32"/>
        <v>345.81680695172088</v>
      </c>
      <c r="G314" s="37">
        <f t="shared" ca="1" si="33"/>
        <v>175259.84938102969</v>
      </c>
    </row>
    <row r="315" spans="1:7">
      <c r="A315" s="34">
        <f t="shared" si="34"/>
        <v>305</v>
      </c>
      <c r="B315" s="37">
        <f t="shared" ca="1" si="28"/>
        <v>0</v>
      </c>
      <c r="C315" s="37">
        <f t="shared" ca="1" si="29"/>
        <v>175950.47729586845</v>
      </c>
      <c r="D315" s="37">
        <f t="shared" ca="1" si="30"/>
        <v>858</v>
      </c>
      <c r="E315" s="37">
        <f t="shared" ca="1" si="31"/>
        <v>513.1888921129497</v>
      </c>
      <c r="F315" s="37">
        <f t="shared" ca="1" si="32"/>
        <v>344.8111078870503</v>
      </c>
      <c r="G315" s="37">
        <f t="shared" ca="1" si="33"/>
        <v>175605.66618798141</v>
      </c>
    </row>
    <row r="316" spans="1:7">
      <c r="A316" s="34">
        <f t="shared" si="34"/>
        <v>306</v>
      </c>
      <c r="B316" s="37">
        <f t="shared" ca="1" si="28"/>
        <v>0</v>
      </c>
      <c r="C316" s="37">
        <f t="shared" ca="1" si="29"/>
        <v>176294.28562944921</v>
      </c>
      <c r="D316" s="37">
        <f t="shared" ca="1" si="30"/>
        <v>858</v>
      </c>
      <c r="E316" s="37">
        <f t="shared" ca="1" si="31"/>
        <v>514.19166641922686</v>
      </c>
      <c r="F316" s="37">
        <f t="shared" ca="1" si="32"/>
        <v>343.80833358077314</v>
      </c>
      <c r="G316" s="37">
        <f t="shared" ca="1" si="33"/>
        <v>175950.47729586845</v>
      </c>
    </row>
    <row r="317" spans="1:7">
      <c r="A317" s="34">
        <f t="shared" si="34"/>
        <v>307</v>
      </c>
      <c r="B317" s="37">
        <f t="shared" ca="1" si="28"/>
        <v>0</v>
      </c>
      <c r="C317" s="37">
        <f t="shared" ca="1" si="29"/>
        <v>176637.09410497636</v>
      </c>
      <c r="D317" s="37">
        <f t="shared" ca="1" si="30"/>
        <v>858</v>
      </c>
      <c r="E317" s="37">
        <f t="shared" ca="1" si="31"/>
        <v>515.19152447284785</v>
      </c>
      <c r="F317" s="37">
        <f t="shared" ca="1" si="32"/>
        <v>342.80847552715215</v>
      </c>
      <c r="G317" s="37">
        <f t="shared" ca="1" si="33"/>
        <v>176294.28562944921</v>
      </c>
    </row>
    <row r="318" spans="1:7">
      <c r="A318" s="34">
        <f t="shared" si="34"/>
        <v>308</v>
      </c>
      <c r="B318" s="37">
        <f t="shared" ca="1" si="28"/>
        <v>0</v>
      </c>
      <c r="C318" s="37">
        <f t="shared" ca="1" si="29"/>
        <v>176978.90563022156</v>
      </c>
      <c r="D318" s="37">
        <f t="shared" ca="1" si="30"/>
        <v>858</v>
      </c>
      <c r="E318" s="37">
        <f t="shared" ca="1" si="31"/>
        <v>516.188474754813</v>
      </c>
      <c r="F318" s="37">
        <f t="shared" ca="1" si="32"/>
        <v>341.811525245187</v>
      </c>
      <c r="G318" s="37">
        <f t="shared" ca="1" si="33"/>
        <v>176637.09410497636</v>
      </c>
    </row>
    <row r="319" spans="1:7">
      <c r="A319" s="34">
        <f t="shared" si="34"/>
        <v>309</v>
      </c>
      <c r="B319" s="37">
        <f t="shared" ca="1" si="28"/>
        <v>0</v>
      </c>
      <c r="C319" s="37">
        <f t="shared" ca="1" si="29"/>
        <v>177319.7231045001</v>
      </c>
      <c r="D319" s="37">
        <f t="shared" ca="1" si="30"/>
        <v>858</v>
      </c>
      <c r="E319" s="37">
        <f t="shared" ca="1" si="31"/>
        <v>517.18252572145866</v>
      </c>
      <c r="F319" s="37">
        <f t="shared" ca="1" si="32"/>
        <v>340.81747427854134</v>
      </c>
      <c r="G319" s="37">
        <f t="shared" ca="1" si="33"/>
        <v>176978.90563022156</v>
      </c>
    </row>
    <row r="320" spans="1:7">
      <c r="A320" s="34">
        <f t="shared" si="34"/>
        <v>310</v>
      </c>
      <c r="B320" s="37">
        <f t="shared" ca="1" si="28"/>
        <v>0</v>
      </c>
      <c r="C320" s="37">
        <f t="shared" ca="1" si="29"/>
        <v>177659.54941869556</v>
      </c>
      <c r="D320" s="37">
        <f t="shared" ca="1" si="30"/>
        <v>858</v>
      </c>
      <c r="E320" s="37">
        <f t="shared" ca="1" si="31"/>
        <v>518.17368580452876</v>
      </c>
      <c r="F320" s="37">
        <f t="shared" ca="1" si="32"/>
        <v>339.82631419547124</v>
      </c>
      <c r="G320" s="37">
        <f t="shared" ca="1" si="33"/>
        <v>177319.7231045001</v>
      </c>
    </row>
    <row r="321" spans="1:7">
      <c r="A321" s="34">
        <f t="shared" si="34"/>
        <v>311</v>
      </c>
      <c r="B321" s="37">
        <f t="shared" ca="1" si="28"/>
        <v>0</v>
      </c>
      <c r="C321" s="37">
        <f t="shared" ca="1" si="29"/>
        <v>177998.3874552843</v>
      </c>
      <c r="D321" s="37">
        <f t="shared" ca="1" si="30"/>
        <v>858</v>
      </c>
      <c r="E321" s="37">
        <f t="shared" ca="1" si="31"/>
        <v>519.16196341124589</v>
      </c>
      <c r="F321" s="37">
        <f t="shared" ca="1" si="32"/>
        <v>338.83803658875411</v>
      </c>
      <c r="G321" s="37">
        <f t="shared" ca="1" si="33"/>
        <v>177659.54941869556</v>
      </c>
    </row>
    <row r="322" spans="1:7">
      <c r="A322" s="34">
        <f t="shared" si="34"/>
        <v>312</v>
      </c>
      <c r="B322" s="37">
        <f t="shared" ca="1" si="28"/>
        <v>0</v>
      </c>
      <c r="C322" s="37">
        <f t="shared" ca="1" si="29"/>
        <v>178336.24008835992</v>
      </c>
      <c r="D322" s="37">
        <f t="shared" ca="1" si="30"/>
        <v>858</v>
      </c>
      <c r="E322" s="37">
        <f t="shared" ca="1" si="31"/>
        <v>520.14736692438316</v>
      </c>
      <c r="F322" s="37">
        <f t="shared" ca="1" si="32"/>
        <v>337.85263307561684</v>
      </c>
      <c r="G322" s="37">
        <f t="shared" ca="1" si="33"/>
        <v>177998.3874552843</v>
      </c>
    </row>
    <row r="323" spans="1:7">
      <c r="A323" s="34">
        <f t="shared" si="34"/>
        <v>313</v>
      </c>
      <c r="B323" s="37">
        <f t="shared" ca="1" si="28"/>
        <v>0</v>
      </c>
      <c r="C323" s="37">
        <f t="shared" ca="1" si="29"/>
        <v>178673.11018365758</v>
      </c>
      <c r="D323" s="37">
        <f t="shared" ca="1" si="30"/>
        <v>858</v>
      </c>
      <c r="E323" s="37">
        <f t="shared" ca="1" si="31"/>
        <v>521.12990470233467</v>
      </c>
      <c r="F323" s="37">
        <f t="shared" ca="1" si="32"/>
        <v>336.87009529766533</v>
      </c>
      <c r="G323" s="37">
        <f t="shared" ca="1" si="33"/>
        <v>178336.24008835992</v>
      </c>
    </row>
    <row r="324" spans="1:7">
      <c r="A324" s="34">
        <f t="shared" si="34"/>
        <v>314</v>
      </c>
      <c r="B324" s="37">
        <f t="shared" ca="1" si="28"/>
        <v>0</v>
      </c>
      <c r="C324" s="37">
        <f t="shared" ca="1" si="29"/>
        <v>179009.00059857839</v>
      </c>
      <c r="D324" s="37">
        <f t="shared" ca="1" si="30"/>
        <v>858</v>
      </c>
      <c r="E324" s="37">
        <f t="shared" ca="1" si="31"/>
        <v>522.10958507918701</v>
      </c>
      <c r="F324" s="37">
        <f t="shared" ca="1" si="32"/>
        <v>335.89041492081299</v>
      </c>
      <c r="G324" s="37">
        <f t="shared" ca="1" si="33"/>
        <v>178673.11018365758</v>
      </c>
    </row>
    <row r="325" spans="1:7">
      <c r="A325" s="34">
        <f t="shared" si="34"/>
        <v>315</v>
      </c>
      <c r="B325" s="37">
        <f t="shared" ca="1" si="28"/>
        <v>0</v>
      </c>
      <c r="C325" s="37">
        <f t="shared" ca="1" si="29"/>
        <v>179343.9141822136</v>
      </c>
      <c r="D325" s="37">
        <f t="shared" ca="1" si="30"/>
        <v>858</v>
      </c>
      <c r="E325" s="37">
        <f t="shared" ca="1" si="31"/>
        <v>523.08641636478967</v>
      </c>
      <c r="F325" s="37">
        <f t="shared" ca="1" si="32"/>
        <v>334.91358363521033</v>
      </c>
      <c r="G325" s="37">
        <f t="shared" ca="1" si="33"/>
        <v>179009.00059857839</v>
      </c>
    </row>
    <row r="326" spans="1:7">
      <c r="A326" s="34">
        <f t="shared" si="34"/>
        <v>316</v>
      </c>
      <c r="B326" s="37">
        <f t="shared" ca="1" si="28"/>
        <v>0</v>
      </c>
      <c r="C326" s="37">
        <f t="shared" ca="1" si="29"/>
        <v>179677.85377536877</v>
      </c>
      <c r="D326" s="37">
        <f t="shared" ca="1" si="30"/>
        <v>858</v>
      </c>
      <c r="E326" s="37">
        <f t="shared" ca="1" si="31"/>
        <v>524.06040684482559</v>
      </c>
      <c r="F326" s="37">
        <f t="shared" ca="1" si="32"/>
        <v>333.93959315517441</v>
      </c>
      <c r="G326" s="37">
        <f t="shared" ca="1" si="33"/>
        <v>179343.9141822136</v>
      </c>
    </row>
    <row r="327" spans="1:7">
      <c r="A327" s="34">
        <f t="shared" si="34"/>
        <v>317</v>
      </c>
      <c r="B327" s="37">
        <f t="shared" ca="1" si="28"/>
        <v>0</v>
      </c>
      <c r="C327" s="37">
        <f t="shared" ca="1" si="29"/>
        <v>180010.82221058788</v>
      </c>
      <c r="D327" s="37">
        <f t="shared" ca="1" si="30"/>
        <v>858</v>
      </c>
      <c r="E327" s="37">
        <f t="shared" ca="1" si="31"/>
        <v>525.03156478088135</v>
      </c>
      <c r="F327" s="37">
        <f t="shared" ca="1" si="32"/>
        <v>332.96843521911865</v>
      </c>
      <c r="G327" s="37">
        <f t="shared" ca="1" si="33"/>
        <v>179677.85377536877</v>
      </c>
    </row>
    <row r="328" spans="1:7">
      <c r="A328" s="34">
        <f t="shared" si="34"/>
        <v>318</v>
      </c>
      <c r="B328" s="37">
        <f t="shared" ca="1" si="28"/>
        <v>0</v>
      </c>
      <c r="C328" s="37">
        <f t="shared" ca="1" si="29"/>
        <v>180342.82231217736</v>
      </c>
      <c r="D328" s="37">
        <f t="shared" ca="1" si="30"/>
        <v>858</v>
      </c>
      <c r="E328" s="37">
        <f t="shared" ca="1" si="31"/>
        <v>525.9998984105174</v>
      </c>
      <c r="F328" s="37">
        <f t="shared" ca="1" si="32"/>
        <v>332.0001015894826</v>
      </c>
      <c r="G328" s="37">
        <f t="shared" ca="1" si="33"/>
        <v>180010.82221058788</v>
      </c>
    </row>
    <row r="329" spans="1:7">
      <c r="A329" s="34">
        <f t="shared" si="34"/>
        <v>319</v>
      </c>
      <c r="B329" s="37">
        <f t="shared" ca="1" si="28"/>
        <v>0</v>
      </c>
      <c r="C329" s="37">
        <f t="shared" ca="1" si="29"/>
        <v>180673.85689623002</v>
      </c>
      <c r="D329" s="37">
        <f t="shared" ca="1" si="30"/>
        <v>858</v>
      </c>
      <c r="E329" s="37">
        <f t="shared" ca="1" si="31"/>
        <v>526.96541594733765</v>
      </c>
      <c r="F329" s="37">
        <f t="shared" ca="1" si="32"/>
        <v>331.03458405266235</v>
      </c>
      <c r="G329" s="37">
        <f t="shared" ca="1" si="33"/>
        <v>180342.82231217736</v>
      </c>
    </row>
    <row r="330" spans="1:7">
      <c r="A330" s="34">
        <f t="shared" si="34"/>
        <v>320</v>
      </c>
      <c r="B330" s="37">
        <f t="shared" ca="1" si="28"/>
        <v>0</v>
      </c>
      <c r="C330" s="37">
        <f t="shared" ca="1" si="29"/>
        <v>181003.92877064896</v>
      </c>
      <c r="D330" s="37">
        <f t="shared" ca="1" si="30"/>
        <v>858</v>
      </c>
      <c r="E330" s="37">
        <f t="shared" ca="1" si="31"/>
        <v>527.92812558105948</v>
      </c>
      <c r="F330" s="37">
        <f t="shared" ca="1" si="32"/>
        <v>330.07187441894052</v>
      </c>
      <c r="G330" s="37">
        <f t="shared" ca="1" si="33"/>
        <v>180673.85689623002</v>
      </c>
    </row>
    <row r="331" spans="1:7">
      <c r="A331" s="34">
        <f t="shared" si="34"/>
        <v>321</v>
      </c>
      <c r="B331" s="37">
        <f t="shared" ref="B331:B370" ca="1" si="35">IF(A331&gt;$C$5,0,LOOKUP($C$5,A331:A844,$C$4))</f>
        <v>0</v>
      </c>
      <c r="C331" s="37">
        <f t="shared" ref="C331:C370" ca="1" si="36">IF(B331&gt;0,B331,G332)</f>
        <v>181333.04073517138</v>
      </c>
      <c r="D331" s="37">
        <f t="shared" ref="D331:D370" ca="1" si="37">IF(C331&gt;0,$C$7,0)</f>
        <v>858</v>
      </c>
      <c r="E331" s="37">
        <f t="shared" ref="E331:E370" ca="1" si="38">C331*$C$6/12</f>
        <v>528.88803547758323</v>
      </c>
      <c r="F331" s="37">
        <f t="shared" ref="F331:F370" ca="1" si="39">D331-E331</f>
        <v>329.11196452241677</v>
      </c>
      <c r="G331" s="37">
        <f t="shared" ref="G331:G370" ca="1" si="40">C331-F331</f>
        <v>181003.92877064896</v>
      </c>
    </row>
    <row r="332" spans="1:7">
      <c r="A332" s="34">
        <f t="shared" ref="A332:A370" si="41">A331+1</f>
        <v>322</v>
      </c>
      <c r="B332" s="37">
        <f t="shared" ca="1" si="35"/>
        <v>0</v>
      </c>
      <c r="C332" s="37">
        <f t="shared" ca="1" si="36"/>
        <v>181661.19558139233</v>
      </c>
      <c r="D332" s="37">
        <f t="shared" ca="1" si="37"/>
        <v>858</v>
      </c>
      <c r="E332" s="37">
        <f t="shared" ca="1" si="38"/>
        <v>529.84515377906098</v>
      </c>
      <c r="F332" s="37">
        <f t="shared" ca="1" si="39"/>
        <v>328.15484622093902</v>
      </c>
      <c r="G332" s="37">
        <f t="shared" ca="1" si="40"/>
        <v>181333.04073517138</v>
      </c>
    </row>
    <row r="333" spans="1:7">
      <c r="A333" s="34">
        <f t="shared" si="41"/>
        <v>323</v>
      </c>
      <c r="B333" s="37">
        <f t="shared" ca="1" si="35"/>
        <v>0</v>
      </c>
      <c r="C333" s="37">
        <f t="shared" ca="1" si="36"/>
        <v>181988.39609278837</v>
      </c>
      <c r="D333" s="37">
        <f t="shared" ca="1" si="37"/>
        <v>858</v>
      </c>
      <c r="E333" s="37">
        <f t="shared" ca="1" si="38"/>
        <v>530.7994886039661</v>
      </c>
      <c r="F333" s="37">
        <f t="shared" ca="1" si="39"/>
        <v>327.2005113960339</v>
      </c>
      <c r="G333" s="37">
        <f t="shared" ca="1" si="40"/>
        <v>181661.19558139233</v>
      </c>
    </row>
    <row r="334" spans="1:7">
      <c r="A334" s="34">
        <f t="shared" si="41"/>
        <v>324</v>
      </c>
      <c r="B334" s="37">
        <f t="shared" ca="1" si="35"/>
        <v>0</v>
      </c>
      <c r="C334" s="37">
        <f t="shared" ca="1" si="36"/>
        <v>182314.64504474122</v>
      </c>
      <c r="D334" s="37">
        <f t="shared" ca="1" si="37"/>
        <v>858</v>
      </c>
      <c r="E334" s="37">
        <f t="shared" ca="1" si="38"/>
        <v>531.75104804716193</v>
      </c>
      <c r="F334" s="37">
        <f t="shared" ca="1" si="39"/>
        <v>326.24895195283807</v>
      </c>
      <c r="G334" s="37">
        <f t="shared" ca="1" si="40"/>
        <v>181988.39609278837</v>
      </c>
    </row>
    <row r="335" spans="1:7">
      <c r="A335" s="34">
        <f t="shared" si="41"/>
        <v>325</v>
      </c>
      <c r="B335" s="37">
        <f t="shared" ca="1" si="35"/>
        <v>0</v>
      </c>
      <c r="C335" s="37">
        <f t="shared" ca="1" si="36"/>
        <v>182639.94520456126</v>
      </c>
      <c r="D335" s="37">
        <f t="shared" ca="1" si="37"/>
        <v>858</v>
      </c>
      <c r="E335" s="37">
        <f t="shared" ca="1" si="38"/>
        <v>532.69984017997035</v>
      </c>
      <c r="F335" s="37">
        <f t="shared" ca="1" si="39"/>
        <v>325.30015982002965</v>
      </c>
      <c r="G335" s="37">
        <f t="shared" ca="1" si="40"/>
        <v>182314.64504474122</v>
      </c>
    </row>
    <row r="336" spans="1:7">
      <c r="A336" s="34">
        <f t="shared" si="41"/>
        <v>326</v>
      </c>
      <c r="B336" s="37">
        <f t="shared" ca="1" si="35"/>
        <v>0</v>
      </c>
      <c r="C336" s="37">
        <f t="shared" ca="1" si="36"/>
        <v>182964.29933151102</v>
      </c>
      <c r="D336" s="37">
        <f t="shared" ca="1" si="37"/>
        <v>858</v>
      </c>
      <c r="E336" s="37">
        <f t="shared" ca="1" si="38"/>
        <v>533.64587305024054</v>
      </c>
      <c r="F336" s="37">
        <f t="shared" ca="1" si="39"/>
        <v>324.35412694975946</v>
      </c>
      <c r="G336" s="37">
        <f t="shared" ca="1" si="40"/>
        <v>182639.94520456126</v>
      </c>
    </row>
    <row r="337" spans="1:7">
      <c r="A337" s="34">
        <f t="shared" si="41"/>
        <v>327</v>
      </c>
      <c r="B337" s="37">
        <f t="shared" ca="1" si="35"/>
        <v>0</v>
      </c>
      <c r="C337" s="37">
        <f t="shared" ca="1" si="36"/>
        <v>183287.71017682861</v>
      </c>
      <c r="D337" s="37">
        <f t="shared" ca="1" si="37"/>
        <v>858</v>
      </c>
      <c r="E337" s="37">
        <f t="shared" ca="1" si="38"/>
        <v>534.58915468241685</v>
      </c>
      <c r="F337" s="37">
        <f t="shared" ca="1" si="39"/>
        <v>323.41084531758315</v>
      </c>
      <c r="G337" s="37">
        <f t="shared" ca="1" si="40"/>
        <v>182964.29933151102</v>
      </c>
    </row>
    <row r="338" spans="1:7">
      <c r="A338" s="34">
        <f t="shared" si="41"/>
        <v>328</v>
      </c>
      <c r="B338" s="37">
        <f t="shared" ca="1" si="35"/>
        <v>0</v>
      </c>
      <c r="C338" s="37">
        <f t="shared" ca="1" si="36"/>
        <v>183610.180483751</v>
      </c>
      <c r="D338" s="37">
        <f t="shared" ca="1" si="37"/>
        <v>858</v>
      </c>
      <c r="E338" s="37">
        <f t="shared" ca="1" si="38"/>
        <v>535.52969307760713</v>
      </c>
      <c r="F338" s="37">
        <f t="shared" ca="1" si="39"/>
        <v>322.47030692239287</v>
      </c>
      <c r="G338" s="37">
        <f t="shared" ca="1" si="40"/>
        <v>183287.71017682861</v>
      </c>
    </row>
    <row r="339" spans="1:7">
      <c r="A339" s="34">
        <f t="shared" si="41"/>
        <v>329</v>
      </c>
      <c r="B339" s="37">
        <f t="shared" ca="1" si="35"/>
        <v>0</v>
      </c>
      <c r="C339" s="37">
        <f t="shared" ca="1" si="36"/>
        <v>183931.71298753735</v>
      </c>
      <c r="D339" s="37">
        <f t="shared" ca="1" si="37"/>
        <v>858</v>
      </c>
      <c r="E339" s="37">
        <f t="shared" ca="1" si="38"/>
        <v>536.46749621365063</v>
      </c>
      <c r="F339" s="37">
        <f t="shared" ca="1" si="39"/>
        <v>321.53250378634937</v>
      </c>
      <c r="G339" s="37">
        <f t="shared" ca="1" si="40"/>
        <v>183610.180483751</v>
      </c>
    </row>
    <row r="340" spans="1:7">
      <c r="A340" s="34">
        <f t="shared" si="41"/>
        <v>330</v>
      </c>
      <c r="B340" s="37">
        <f t="shared" ca="1" si="35"/>
        <v>0</v>
      </c>
      <c r="C340" s="37">
        <f t="shared" ca="1" si="36"/>
        <v>184252.31041549216</v>
      </c>
      <c r="D340" s="37">
        <f t="shared" ca="1" si="37"/>
        <v>858</v>
      </c>
      <c r="E340" s="37">
        <f t="shared" ca="1" si="38"/>
        <v>537.40257204518559</v>
      </c>
      <c r="F340" s="37">
        <f t="shared" ca="1" si="39"/>
        <v>320.59742795481441</v>
      </c>
      <c r="G340" s="37">
        <f t="shared" ca="1" si="40"/>
        <v>183931.71298753735</v>
      </c>
    </row>
    <row r="341" spans="1:7">
      <c r="A341" s="34">
        <f t="shared" si="41"/>
        <v>331</v>
      </c>
      <c r="B341" s="37">
        <f t="shared" ca="1" si="35"/>
        <v>0</v>
      </c>
      <c r="C341" s="37">
        <f t="shared" ca="1" si="36"/>
        <v>184571.97548698843</v>
      </c>
      <c r="D341" s="37">
        <f t="shared" ca="1" si="37"/>
        <v>858</v>
      </c>
      <c r="E341" s="37">
        <f t="shared" ca="1" si="38"/>
        <v>538.33492850371636</v>
      </c>
      <c r="F341" s="37">
        <f t="shared" ca="1" si="39"/>
        <v>319.66507149628364</v>
      </c>
      <c r="G341" s="37">
        <f t="shared" ca="1" si="40"/>
        <v>184252.31041549216</v>
      </c>
    </row>
    <row r="342" spans="1:7">
      <c r="A342" s="34">
        <f t="shared" si="41"/>
        <v>332</v>
      </c>
      <c r="B342" s="37">
        <f t="shared" ca="1" si="35"/>
        <v>0</v>
      </c>
      <c r="C342" s="37">
        <f t="shared" ca="1" si="36"/>
        <v>184890.71091349077</v>
      </c>
      <c r="D342" s="37">
        <f t="shared" ca="1" si="37"/>
        <v>858</v>
      </c>
      <c r="E342" s="37">
        <f t="shared" ca="1" si="38"/>
        <v>539.26457349768145</v>
      </c>
      <c r="F342" s="37">
        <f t="shared" ca="1" si="39"/>
        <v>318.73542650231855</v>
      </c>
      <c r="G342" s="37">
        <f t="shared" ca="1" si="40"/>
        <v>184571.97548698843</v>
      </c>
    </row>
    <row r="343" spans="1:7">
      <c r="A343" s="34">
        <f t="shared" si="41"/>
        <v>333</v>
      </c>
      <c r="B343" s="37">
        <f t="shared" ca="1" si="35"/>
        <v>0</v>
      </c>
      <c r="C343" s="37">
        <f t="shared" ca="1" si="36"/>
        <v>185208.51939857824</v>
      </c>
      <c r="D343" s="37">
        <f t="shared" ca="1" si="37"/>
        <v>858</v>
      </c>
      <c r="E343" s="37">
        <f t="shared" ca="1" si="38"/>
        <v>540.19151491251989</v>
      </c>
      <c r="F343" s="37">
        <f t="shared" ca="1" si="39"/>
        <v>317.80848508748011</v>
      </c>
      <c r="G343" s="37">
        <f t="shared" ca="1" si="40"/>
        <v>184890.71091349077</v>
      </c>
    </row>
    <row r="344" spans="1:7">
      <c r="A344" s="34">
        <f t="shared" si="41"/>
        <v>334</v>
      </c>
      <c r="B344" s="37">
        <f t="shared" ca="1" si="35"/>
        <v>0</v>
      </c>
      <c r="C344" s="37">
        <f t="shared" ca="1" si="36"/>
        <v>185525.40363796751</v>
      </c>
      <c r="D344" s="37">
        <f t="shared" ca="1" si="37"/>
        <v>858</v>
      </c>
      <c r="E344" s="37">
        <f t="shared" ca="1" si="38"/>
        <v>541.11576061073868</v>
      </c>
      <c r="F344" s="37">
        <f t="shared" ca="1" si="39"/>
        <v>316.88423938926132</v>
      </c>
      <c r="G344" s="37">
        <f t="shared" ca="1" si="40"/>
        <v>185208.51939857824</v>
      </c>
    </row>
    <row r="345" spans="1:7">
      <c r="A345" s="34">
        <f t="shared" si="41"/>
        <v>335</v>
      </c>
      <c r="B345" s="37">
        <f t="shared" ca="1" si="35"/>
        <v>0</v>
      </c>
      <c r="C345" s="37">
        <f t="shared" ca="1" si="36"/>
        <v>185841.36631953553</v>
      </c>
      <c r="D345" s="37">
        <f t="shared" ca="1" si="37"/>
        <v>858</v>
      </c>
      <c r="E345" s="37">
        <f t="shared" ca="1" si="38"/>
        <v>542.03731843197863</v>
      </c>
      <c r="F345" s="37">
        <f t="shared" ca="1" si="39"/>
        <v>315.96268156802137</v>
      </c>
      <c r="G345" s="37">
        <f t="shared" ca="1" si="40"/>
        <v>185525.40363796751</v>
      </c>
    </row>
    <row r="346" spans="1:7">
      <c r="A346" s="34">
        <f t="shared" si="41"/>
        <v>336</v>
      </c>
      <c r="B346" s="37">
        <f t="shared" ca="1" si="35"/>
        <v>0</v>
      </c>
      <c r="C346" s="37">
        <f t="shared" ca="1" si="36"/>
        <v>186156.41012334244</v>
      </c>
      <c r="D346" s="37">
        <f t="shared" ca="1" si="37"/>
        <v>858</v>
      </c>
      <c r="E346" s="37">
        <f t="shared" ca="1" si="38"/>
        <v>542.95619619308218</v>
      </c>
      <c r="F346" s="37">
        <f t="shared" ca="1" si="39"/>
        <v>315.04380380691782</v>
      </c>
      <c r="G346" s="37">
        <f t="shared" ca="1" si="40"/>
        <v>185841.36631953553</v>
      </c>
    </row>
    <row r="347" spans="1:7">
      <c r="A347" s="34">
        <f t="shared" si="41"/>
        <v>337</v>
      </c>
      <c r="B347" s="37">
        <f t="shared" ca="1" si="35"/>
        <v>0</v>
      </c>
      <c r="C347" s="37">
        <f t="shared" ca="1" si="36"/>
        <v>186470.53772165428</v>
      </c>
      <c r="D347" s="37">
        <f t="shared" ca="1" si="37"/>
        <v>858</v>
      </c>
      <c r="E347" s="37">
        <f t="shared" ca="1" si="38"/>
        <v>543.87240168815845</v>
      </c>
      <c r="F347" s="37">
        <f t="shared" ca="1" si="39"/>
        <v>314.12759831184155</v>
      </c>
      <c r="G347" s="37">
        <f t="shared" ca="1" si="40"/>
        <v>186156.41012334244</v>
      </c>
    </row>
    <row r="348" spans="1:7">
      <c r="A348" s="34">
        <f t="shared" si="41"/>
        <v>338</v>
      </c>
      <c r="B348" s="37">
        <f t="shared" ca="1" si="35"/>
        <v>0</v>
      </c>
      <c r="C348" s="37">
        <f t="shared" ca="1" si="36"/>
        <v>186783.75177896564</v>
      </c>
      <c r="D348" s="37">
        <f t="shared" ca="1" si="37"/>
        <v>858</v>
      </c>
      <c r="E348" s="37">
        <f t="shared" ca="1" si="38"/>
        <v>544.78594268864981</v>
      </c>
      <c r="F348" s="37">
        <f t="shared" ca="1" si="39"/>
        <v>313.21405731135019</v>
      </c>
      <c r="G348" s="37">
        <f t="shared" ca="1" si="40"/>
        <v>186470.53772165428</v>
      </c>
    </row>
    <row r="349" spans="1:7">
      <c r="A349" s="34">
        <f t="shared" si="41"/>
        <v>339</v>
      </c>
      <c r="B349" s="37">
        <f t="shared" ca="1" si="35"/>
        <v>0</v>
      </c>
      <c r="C349" s="37">
        <f t="shared" ca="1" si="36"/>
        <v>187096.05495202224</v>
      </c>
      <c r="D349" s="37">
        <f t="shared" ca="1" si="37"/>
        <v>858</v>
      </c>
      <c r="E349" s="37">
        <f t="shared" ca="1" si="38"/>
        <v>545.69682694339826</v>
      </c>
      <c r="F349" s="37">
        <f t="shared" ca="1" si="39"/>
        <v>312.30317305660174</v>
      </c>
      <c r="G349" s="37">
        <f t="shared" ca="1" si="40"/>
        <v>186783.75177896564</v>
      </c>
    </row>
    <row r="350" spans="1:7">
      <c r="A350" s="34">
        <f t="shared" si="41"/>
        <v>340</v>
      </c>
      <c r="B350" s="37">
        <f t="shared" ca="1" si="35"/>
        <v>0</v>
      </c>
      <c r="C350" s="37">
        <f t="shared" ca="1" si="36"/>
        <v>187407.44988984353</v>
      </c>
      <c r="D350" s="37">
        <f t="shared" ca="1" si="37"/>
        <v>858</v>
      </c>
      <c r="E350" s="37">
        <f t="shared" ca="1" si="38"/>
        <v>546.60506217871034</v>
      </c>
      <c r="F350" s="37">
        <f t="shared" ca="1" si="39"/>
        <v>311.39493782128966</v>
      </c>
      <c r="G350" s="37">
        <f t="shared" ca="1" si="40"/>
        <v>187096.05495202224</v>
      </c>
    </row>
    <row r="351" spans="1:7">
      <c r="A351" s="34">
        <f t="shared" si="41"/>
        <v>341</v>
      </c>
      <c r="B351" s="37">
        <f t="shared" ca="1" si="35"/>
        <v>0</v>
      </c>
      <c r="C351" s="37">
        <f t="shared" ca="1" si="36"/>
        <v>187717.9392337451</v>
      </c>
      <c r="D351" s="37">
        <f t="shared" ca="1" si="37"/>
        <v>858</v>
      </c>
      <c r="E351" s="37">
        <f t="shared" ca="1" si="38"/>
        <v>547.51065609842328</v>
      </c>
      <c r="F351" s="37">
        <f t="shared" ca="1" si="39"/>
        <v>310.48934390157672</v>
      </c>
      <c r="G351" s="37">
        <f t="shared" ca="1" si="40"/>
        <v>187407.44988984353</v>
      </c>
    </row>
    <row r="352" spans="1:7">
      <c r="A352" s="34">
        <f t="shared" si="41"/>
        <v>342</v>
      </c>
      <c r="B352" s="37">
        <f t="shared" ca="1" si="35"/>
        <v>0</v>
      </c>
      <c r="C352" s="37">
        <f t="shared" ca="1" si="36"/>
        <v>188027.52561736113</v>
      </c>
      <c r="D352" s="37">
        <f t="shared" ca="1" si="37"/>
        <v>858</v>
      </c>
      <c r="E352" s="37">
        <f t="shared" ca="1" si="38"/>
        <v>548.41361638396995</v>
      </c>
      <c r="F352" s="37">
        <f t="shared" ca="1" si="39"/>
        <v>309.58638361603005</v>
      </c>
      <c r="G352" s="37">
        <f t="shared" ca="1" si="40"/>
        <v>187717.9392337451</v>
      </c>
    </row>
    <row r="353" spans="1:7">
      <c r="A353" s="34">
        <f t="shared" si="41"/>
        <v>343</v>
      </c>
      <c r="B353" s="37">
        <f t="shared" ca="1" si="35"/>
        <v>0</v>
      </c>
      <c r="C353" s="37">
        <f t="shared" ca="1" si="36"/>
        <v>188336.21166666667</v>
      </c>
      <c r="D353" s="37">
        <f t="shared" ca="1" si="37"/>
        <v>858</v>
      </c>
      <c r="E353" s="37">
        <f t="shared" ca="1" si="38"/>
        <v>549.31395069444454</v>
      </c>
      <c r="F353" s="37">
        <f t="shared" ca="1" si="39"/>
        <v>308.68604930555546</v>
      </c>
      <c r="G353" s="37">
        <f t="shared" ca="1" si="40"/>
        <v>188027.52561736113</v>
      </c>
    </row>
    <row r="354" spans="1:7">
      <c r="A354" s="34">
        <f t="shared" si="41"/>
        <v>344</v>
      </c>
      <c r="B354" s="37">
        <f t="shared" ca="1" si="35"/>
        <v>188644</v>
      </c>
      <c r="C354" s="37">
        <f t="shared" ca="1" si="36"/>
        <v>188644</v>
      </c>
      <c r="D354" s="37">
        <f t="shared" ca="1" si="37"/>
        <v>858</v>
      </c>
      <c r="E354" s="37">
        <f t="shared" ca="1" si="38"/>
        <v>550.2116666666667</v>
      </c>
      <c r="F354" s="37">
        <f t="shared" ca="1" si="39"/>
        <v>307.7883333333333</v>
      </c>
      <c r="G354" s="37">
        <f t="shared" ca="1" si="40"/>
        <v>188336.21166666667</v>
      </c>
    </row>
    <row r="355" spans="1:7">
      <c r="A355" s="34">
        <f t="shared" si="41"/>
        <v>345</v>
      </c>
      <c r="B355" s="37">
        <f t="shared" si="35"/>
        <v>0</v>
      </c>
      <c r="C355" s="37">
        <f t="shared" si="36"/>
        <v>0</v>
      </c>
      <c r="D355" s="37">
        <f t="shared" si="37"/>
        <v>0</v>
      </c>
      <c r="E355" s="37">
        <f t="shared" si="38"/>
        <v>0</v>
      </c>
      <c r="F355" s="37">
        <f t="shared" si="39"/>
        <v>0</v>
      </c>
      <c r="G355" s="37">
        <f t="shared" si="40"/>
        <v>0</v>
      </c>
    </row>
    <row r="356" spans="1:7">
      <c r="A356" s="34">
        <f t="shared" si="41"/>
        <v>346</v>
      </c>
      <c r="B356" s="37">
        <f t="shared" si="35"/>
        <v>0</v>
      </c>
      <c r="C356" s="37">
        <f t="shared" si="36"/>
        <v>0</v>
      </c>
      <c r="D356" s="37">
        <f t="shared" si="37"/>
        <v>0</v>
      </c>
      <c r="E356" s="37">
        <f t="shared" si="38"/>
        <v>0</v>
      </c>
      <c r="F356" s="37">
        <f t="shared" si="39"/>
        <v>0</v>
      </c>
      <c r="G356" s="37">
        <f t="shared" si="40"/>
        <v>0</v>
      </c>
    </row>
    <row r="357" spans="1:7">
      <c r="A357" s="34">
        <f t="shared" si="41"/>
        <v>347</v>
      </c>
      <c r="B357" s="37">
        <f t="shared" si="35"/>
        <v>0</v>
      </c>
      <c r="C357" s="37">
        <f t="shared" si="36"/>
        <v>0</v>
      </c>
      <c r="D357" s="37">
        <f t="shared" si="37"/>
        <v>0</v>
      </c>
      <c r="E357" s="37">
        <f t="shared" si="38"/>
        <v>0</v>
      </c>
      <c r="F357" s="37">
        <f t="shared" si="39"/>
        <v>0</v>
      </c>
      <c r="G357" s="37">
        <f t="shared" si="40"/>
        <v>0</v>
      </c>
    </row>
    <row r="358" spans="1:7">
      <c r="A358" s="34">
        <f t="shared" si="41"/>
        <v>348</v>
      </c>
      <c r="B358" s="37">
        <f t="shared" si="35"/>
        <v>0</v>
      </c>
      <c r="C358" s="37">
        <f t="shared" si="36"/>
        <v>0</v>
      </c>
      <c r="D358" s="37">
        <f t="shared" si="37"/>
        <v>0</v>
      </c>
      <c r="E358" s="37">
        <f t="shared" si="38"/>
        <v>0</v>
      </c>
      <c r="F358" s="37">
        <f t="shared" si="39"/>
        <v>0</v>
      </c>
      <c r="G358" s="37">
        <f t="shared" si="40"/>
        <v>0</v>
      </c>
    </row>
    <row r="359" spans="1:7">
      <c r="A359" s="34">
        <f t="shared" si="41"/>
        <v>349</v>
      </c>
      <c r="B359" s="37">
        <f t="shared" si="35"/>
        <v>0</v>
      </c>
      <c r="C359" s="37">
        <f t="shared" si="36"/>
        <v>0</v>
      </c>
      <c r="D359" s="37">
        <f t="shared" si="37"/>
        <v>0</v>
      </c>
      <c r="E359" s="37">
        <f t="shared" si="38"/>
        <v>0</v>
      </c>
      <c r="F359" s="37">
        <f t="shared" si="39"/>
        <v>0</v>
      </c>
      <c r="G359" s="37">
        <f t="shared" si="40"/>
        <v>0</v>
      </c>
    </row>
    <row r="360" spans="1:7">
      <c r="A360" s="34">
        <f t="shared" si="41"/>
        <v>350</v>
      </c>
      <c r="B360" s="37">
        <f t="shared" si="35"/>
        <v>0</v>
      </c>
      <c r="C360" s="37">
        <f t="shared" si="36"/>
        <v>0</v>
      </c>
      <c r="D360" s="37">
        <f t="shared" si="37"/>
        <v>0</v>
      </c>
      <c r="E360" s="37">
        <f t="shared" si="38"/>
        <v>0</v>
      </c>
      <c r="F360" s="37">
        <f t="shared" si="39"/>
        <v>0</v>
      </c>
      <c r="G360" s="37">
        <f t="shared" si="40"/>
        <v>0</v>
      </c>
    </row>
    <row r="361" spans="1:7">
      <c r="A361" s="34">
        <f t="shared" si="41"/>
        <v>351</v>
      </c>
      <c r="B361" s="37">
        <f t="shared" si="35"/>
        <v>0</v>
      </c>
      <c r="C361" s="37">
        <f t="shared" si="36"/>
        <v>0</v>
      </c>
      <c r="D361" s="37">
        <f t="shared" si="37"/>
        <v>0</v>
      </c>
      <c r="E361" s="37">
        <f t="shared" si="38"/>
        <v>0</v>
      </c>
      <c r="F361" s="37">
        <f t="shared" si="39"/>
        <v>0</v>
      </c>
      <c r="G361" s="37">
        <f t="shared" si="40"/>
        <v>0</v>
      </c>
    </row>
    <row r="362" spans="1:7">
      <c r="A362" s="34">
        <f t="shared" si="41"/>
        <v>352</v>
      </c>
      <c r="B362" s="37">
        <f t="shared" si="35"/>
        <v>0</v>
      </c>
      <c r="C362" s="37">
        <f t="shared" si="36"/>
        <v>0</v>
      </c>
      <c r="D362" s="37">
        <f t="shared" si="37"/>
        <v>0</v>
      </c>
      <c r="E362" s="37">
        <f t="shared" si="38"/>
        <v>0</v>
      </c>
      <c r="F362" s="37">
        <f t="shared" si="39"/>
        <v>0</v>
      </c>
      <c r="G362" s="37">
        <f t="shared" si="40"/>
        <v>0</v>
      </c>
    </row>
    <row r="363" spans="1:7">
      <c r="A363" s="34">
        <f t="shared" si="41"/>
        <v>353</v>
      </c>
      <c r="B363" s="37">
        <f t="shared" si="35"/>
        <v>0</v>
      </c>
      <c r="C363" s="37">
        <f t="shared" si="36"/>
        <v>0</v>
      </c>
      <c r="D363" s="37">
        <f t="shared" si="37"/>
        <v>0</v>
      </c>
      <c r="E363" s="37">
        <f t="shared" si="38"/>
        <v>0</v>
      </c>
      <c r="F363" s="37">
        <f t="shared" si="39"/>
        <v>0</v>
      </c>
      <c r="G363" s="37">
        <f t="shared" si="40"/>
        <v>0</v>
      </c>
    </row>
    <row r="364" spans="1:7">
      <c r="A364" s="34">
        <f t="shared" si="41"/>
        <v>354</v>
      </c>
      <c r="B364" s="37">
        <f t="shared" si="35"/>
        <v>0</v>
      </c>
      <c r="C364" s="37">
        <f t="shared" si="36"/>
        <v>0</v>
      </c>
      <c r="D364" s="37">
        <f t="shared" si="37"/>
        <v>0</v>
      </c>
      <c r="E364" s="37">
        <f t="shared" si="38"/>
        <v>0</v>
      </c>
      <c r="F364" s="37">
        <f t="shared" si="39"/>
        <v>0</v>
      </c>
      <c r="G364" s="37">
        <f t="shared" si="40"/>
        <v>0</v>
      </c>
    </row>
    <row r="365" spans="1:7">
      <c r="A365" s="34">
        <f t="shared" si="41"/>
        <v>355</v>
      </c>
      <c r="B365" s="37">
        <f t="shared" si="35"/>
        <v>0</v>
      </c>
      <c r="C365" s="37">
        <f t="shared" si="36"/>
        <v>0</v>
      </c>
      <c r="D365" s="37">
        <f t="shared" si="37"/>
        <v>0</v>
      </c>
      <c r="E365" s="37">
        <f t="shared" si="38"/>
        <v>0</v>
      </c>
      <c r="F365" s="37">
        <f t="shared" si="39"/>
        <v>0</v>
      </c>
      <c r="G365" s="37">
        <f t="shared" si="40"/>
        <v>0</v>
      </c>
    </row>
    <row r="366" spans="1:7">
      <c r="A366" s="34">
        <f t="shared" si="41"/>
        <v>356</v>
      </c>
      <c r="B366" s="37">
        <f t="shared" si="35"/>
        <v>0</v>
      </c>
      <c r="C366" s="37">
        <f t="shared" si="36"/>
        <v>0</v>
      </c>
      <c r="D366" s="37">
        <f t="shared" si="37"/>
        <v>0</v>
      </c>
      <c r="E366" s="37">
        <f t="shared" si="38"/>
        <v>0</v>
      </c>
      <c r="F366" s="37">
        <f t="shared" si="39"/>
        <v>0</v>
      </c>
      <c r="G366" s="37">
        <f t="shared" si="40"/>
        <v>0</v>
      </c>
    </row>
    <row r="367" spans="1:7">
      <c r="A367" s="34">
        <f t="shared" si="41"/>
        <v>357</v>
      </c>
      <c r="B367" s="37">
        <f t="shared" si="35"/>
        <v>0</v>
      </c>
      <c r="C367" s="37">
        <f t="shared" si="36"/>
        <v>0</v>
      </c>
      <c r="D367" s="37">
        <f t="shared" si="37"/>
        <v>0</v>
      </c>
      <c r="E367" s="37">
        <f t="shared" si="38"/>
        <v>0</v>
      </c>
      <c r="F367" s="37">
        <f t="shared" si="39"/>
        <v>0</v>
      </c>
      <c r="G367" s="37">
        <f t="shared" si="40"/>
        <v>0</v>
      </c>
    </row>
    <row r="368" spans="1:7">
      <c r="A368" s="34">
        <f t="shared" si="41"/>
        <v>358</v>
      </c>
      <c r="B368" s="37">
        <f t="shared" si="35"/>
        <v>0</v>
      </c>
      <c r="C368" s="37">
        <f t="shared" si="36"/>
        <v>0</v>
      </c>
      <c r="D368" s="37">
        <f t="shared" si="37"/>
        <v>0</v>
      </c>
      <c r="E368" s="37">
        <f t="shared" si="38"/>
        <v>0</v>
      </c>
      <c r="F368" s="37">
        <f t="shared" si="39"/>
        <v>0</v>
      </c>
      <c r="G368" s="37">
        <f t="shared" si="40"/>
        <v>0</v>
      </c>
    </row>
    <row r="369" spans="1:7">
      <c r="A369" s="34">
        <f t="shared" si="41"/>
        <v>359</v>
      </c>
      <c r="B369" s="37">
        <f t="shared" si="35"/>
        <v>0</v>
      </c>
      <c r="C369" s="37">
        <f t="shared" si="36"/>
        <v>0</v>
      </c>
      <c r="D369" s="37">
        <f t="shared" si="37"/>
        <v>0</v>
      </c>
      <c r="E369" s="37">
        <f t="shared" si="38"/>
        <v>0</v>
      </c>
      <c r="F369" s="37">
        <f t="shared" si="39"/>
        <v>0</v>
      </c>
      <c r="G369" s="37">
        <f t="shared" si="40"/>
        <v>0</v>
      </c>
    </row>
    <row r="370" spans="1:7">
      <c r="A370" s="34">
        <f t="shared" si="41"/>
        <v>360</v>
      </c>
      <c r="B370" s="37">
        <f t="shared" si="35"/>
        <v>0</v>
      </c>
      <c r="C370" s="37">
        <f t="shared" si="36"/>
        <v>0</v>
      </c>
      <c r="D370" s="37">
        <f t="shared" si="37"/>
        <v>0</v>
      </c>
      <c r="E370" s="37">
        <f t="shared" si="38"/>
        <v>0</v>
      </c>
      <c r="F370" s="37">
        <f t="shared" si="39"/>
        <v>0</v>
      </c>
      <c r="G370" s="37">
        <f t="shared" si="40"/>
        <v>0</v>
      </c>
    </row>
    <row r="371" spans="1:7">
      <c r="A371" s="34"/>
    </row>
    <row r="372" spans="1:7">
      <c r="A372" s="34"/>
    </row>
    <row r="373" spans="1:7">
      <c r="A373" s="34"/>
    </row>
    <row r="374" spans="1:7">
      <c r="A374" s="34"/>
    </row>
    <row r="375" spans="1:7">
      <c r="A375" s="34"/>
    </row>
    <row r="376" spans="1:7">
      <c r="A376" s="34"/>
    </row>
    <row r="377" spans="1:7">
      <c r="A377" s="34"/>
    </row>
    <row r="378" spans="1:7">
      <c r="A378" s="34"/>
    </row>
    <row r="379" spans="1:7">
      <c r="A379" s="34"/>
    </row>
    <row r="380" spans="1:7">
      <c r="A380" s="34"/>
    </row>
    <row r="381" spans="1:7">
      <c r="A381" s="34"/>
    </row>
    <row r="382" spans="1:7">
      <c r="A382" s="34"/>
    </row>
    <row r="383" spans="1:7">
      <c r="A383" s="34"/>
    </row>
    <row r="384" spans="1:7">
      <c r="A384" s="34"/>
    </row>
    <row r="385" spans="1:1">
      <c r="A385" s="34"/>
    </row>
    <row r="386" spans="1:1">
      <c r="A386" s="34"/>
    </row>
    <row r="387" spans="1:1">
      <c r="A387" s="34"/>
    </row>
    <row r="388" spans="1:1">
      <c r="A388" s="34"/>
    </row>
    <row r="389" spans="1:1">
      <c r="A389" s="34"/>
    </row>
    <row r="390" spans="1:1">
      <c r="A390" s="34"/>
    </row>
    <row r="391" spans="1:1">
      <c r="A391" s="34"/>
    </row>
    <row r="392" spans="1:1">
      <c r="A392" s="34"/>
    </row>
    <row r="393" spans="1:1">
      <c r="A393" s="34"/>
    </row>
    <row r="394" spans="1:1">
      <c r="A394" s="34"/>
    </row>
    <row r="395" spans="1:1">
      <c r="A395" s="34"/>
    </row>
    <row r="396" spans="1:1">
      <c r="A396" s="34"/>
    </row>
    <row r="397" spans="1:1">
      <c r="A397" s="34"/>
    </row>
    <row r="398" spans="1:1">
      <c r="A398" s="34"/>
    </row>
    <row r="399" spans="1:1">
      <c r="A399" s="34"/>
    </row>
    <row r="400" spans="1:1">
      <c r="A400" s="34"/>
    </row>
    <row r="401" spans="1:1">
      <c r="A401" s="34"/>
    </row>
    <row r="402" spans="1:1">
      <c r="A402" s="34"/>
    </row>
    <row r="403" spans="1:1">
      <c r="A403" s="34"/>
    </row>
    <row r="404" spans="1:1">
      <c r="A404" s="34"/>
    </row>
    <row r="405" spans="1:1">
      <c r="A405" s="34"/>
    </row>
    <row r="406" spans="1:1">
      <c r="A406" s="34"/>
    </row>
    <row r="407" spans="1:1">
      <c r="A407" s="34"/>
    </row>
    <row r="408" spans="1:1">
      <c r="A408" s="34"/>
    </row>
    <row r="409" spans="1:1">
      <c r="A409" s="34"/>
    </row>
    <row r="410" spans="1:1">
      <c r="A410" s="34"/>
    </row>
    <row r="411" spans="1:1">
      <c r="A411" s="34"/>
    </row>
    <row r="412" spans="1:1">
      <c r="A412" s="34"/>
    </row>
    <row r="413" spans="1:1">
      <c r="A413" s="34"/>
    </row>
    <row r="414" spans="1:1">
      <c r="A414" s="34"/>
    </row>
    <row r="415" spans="1:1">
      <c r="A415" s="34"/>
    </row>
    <row r="416" spans="1:1">
      <c r="A416" s="34"/>
    </row>
    <row r="417" spans="1:1">
      <c r="A417" s="34"/>
    </row>
    <row r="418" spans="1:1">
      <c r="A418" s="34"/>
    </row>
    <row r="419" spans="1:1">
      <c r="A419" s="34"/>
    </row>
    <row r="420" spans="1:1">
      <c r="A420" s="34"/>
    </row>
    <row r="421" spans="1:1">
      <c r="A421" s="34"/>
    </row>
    <row r="422" spans="1:1">
      <c r="A422" s="34"/>
    </row>
    <row r="423" spans="1:1">
      <c r="A423" s="34"/>
    </row>
    <row r="424" spans="1:1">
      <c r="A424" s="34"/>
    </row>
    <row r="425" spans="1:1">
      <c r="A425" s="34"/>
    </row>
    <row r="426" spans="1:1">
      <c r="A426" s="34"/>
    </row>
    <row r="427" spans="1:1">
      <c r="A427" s="34"/>
    </row>
    <row r="428" spans="1:1">
      <c r="A428" s="34"/>
    </row>
    <row r="429" spans="1:1">
      <c r="A429" s="34"/>
    </row>
    <row r="430" spans="1:1">
      <c r="A430" s="34"/>
    </row>
    <row r="431" spans="1:1">
      <c r="A431" s="34"/>
    </row>
    <row r="432" spans="1:1">
      <c r="A432" s="34"/>
    </row>
    <row r="433" spans="1:1">
      <c r="A433" s="34"/>
    </row>
    <row r="434" spans="1:1">
      <c r="A434" s="34"/>
    </row>
    <row r="435" spans="1:1">
      <c r="A435" s="34"/>
    </row>
    <row r="436" spans="1:1">
      <c r="A436" s="34"/>
    </row>
    <row r="437" spans="1:1">
      <c r="A437" s="34"/>
    </row>
    <row r="438" spans="1:1">
      <c r="A438" s="34"/>
    </row>
    <row r="439" spans="1:1">
      <c r="A439" s="34"/>
    </row>
    <row r="440" spans="1:1">
      <c r="A440" s="34"/>
    </row>
    <row r="441" spans="1:1">
      <c r="A441" s="34"/>
    </row>
    <row r="442" spans="1:1">
      <c r="A442" s="34"/>
    </row>
    <row r="443" spans="1:1">
      <c r="A443" s="34"/>
    </row>
    <row r="444" spans="1:1">
      <c r="A444" s="34"/>
    </row>
    <row r="445" spans="1:1">
      <c r="A445" s="34"/>
    </row>
    <row r="446" spans="1:1">
      <c r="A446" s="34"/>
    </row>
    <row r="447" spans="1:1">
      <c r="A447" s="34"/>
    </row>
    <row r="448" spans="1:1">
      <c r="A448" s="34"/>
    </row>
    <row r="449" spans="1:1">
      <c r="A449" s="34"/>
    </row>
    <row r="450" spans="1:1">
      <c r="A450" s="34"/>
    </row>
    <row r="451" spans="1:1">
      <c r="A451" s="34"/>
    </row>
    <row r="452" spans="1:1">
      <c r="A452" s="34"/>
    </row>
    <row r="453" spans="1:1">
      <c r="A453" s="34"/>
    </row>
    <row r="454" spans="1:1">
      <c r="A454" s="34"/>
    </row>
    <row r="455" spans="1:1">
      <c r="A455" s="34"/>
    </row>
    <row r="456" spans="1:1">
      <c r="A456" s="34"/>
    </row>
    <row r="457" spans="1:1">
      <c r="A457" s="34"/>
    </row>
    <row r="458" spans="1:1">
      <c r="A458" s="34"/>
    </row>
    <row r="459" spans="1:1">
      <c r="A459" s="34"/>
    </row>
    <row r="460" spans="1:1">
      <c r="A460" s="34"/>
    </row>
    <row r="461" spans="1:1">
      <c r="A461" s="34"/>
    </row>
    <row r="462" spans="1:1">
      <c r="A462" s="34"/>
    </row>
    <row r="463" spans="1:1">
      <c r="A463" s="34"/>
    </row>
    <row r="464" spans="1:1">
      <c r="A464" s="34"/>
    </row>
    <row r="465" spans="1:1">
      <c r="A465" s="34"/>
    </row>
    <row r="466" spans="1:1">
      <c r="A466" s="34"/>
    </row>
    <row r="467" spans="1:1">
      <c r="A467" s="34"/>
    </row>
    <row r="468" spans="1:1">
      <c r="A468" s="34"/>
    </row>
    <row r="469" spans="1:1">
      <c r="A469" s="34"/>
    </row>
    <row r="470" spans="1:1">
      <c r="A470" s="34"/>
    </row>
    <row r="471" spans="1:1">
      <c r="A471" s="34"/>
    </row>
    <row r="472" spans="1:1">
      <c r="A472" s="34"/>
    </row>
    <row r="473" spans="1:1">
      <c r="A473" s="34"/>
    </row>
    <row r="474" spans="1:1">
      <c r="A474" s="34"/>
    </row>
    <row r="475" spans="1:1">
      <c r="A475" s="34"/>
    </row>
    <row r="476" spans="1:1">
      <c r="A476" s="34"/>
    </row>
    <row r="477" spans="1:1">
      <c r="A477" s="34"/>
    </row>
    <row r="478" spans="1:1">
      <c r="A478" s="34"/>
    </row>
    <row r="479" spans="1:1">
      <c r="A479" s="34"/>
    </row>
    <row r="480" spans="1:1">
      <c r="A480" s="34"/>
    </row>
    <row r="481" spans="1:1">
      <c r="A481" s="34"/>
    </row>
    <row r="482" spans="1:1">
      <c r="A482" s="34"/>
    </row>
    <row r="483" spans="1:1">
      <c r="A483" s="34"/>
    </row>
    <row r="484" spans="1:1">
      <c r="A484" s="34"/>
    </row>
    <row r="485" spans="1:1">
      <c r="A485" s="34"/>
    </row>
    <row r="486" spans="1:1">
      <c r="A486" s="34"/>
    </row>
    <row r="487" spans="1:1">
      <c r="A487" s="34"/>
    </row>
    <row r="488" spans="1:1">
      <c r="A488" s="34"/>
    </row>
    <row r="489" spans="1:1">
      <c r="A489" s="34"/>
    </row>
    <row r="490" spans="1:1">
      <c r="A490" s="34"/>
    </row>
    <row r="491" spans="1:1">
      <c r="A491" s="34"/>
    </row>
    <row r="492" spans="1:1">
      <c r="A492" s="34"/>
    </row>
    <row r="493" spans="1:1">
      <c r="A493" s="34"/>
    </row>
    <row r="494" spans="1:1">
      <c r="A494" s="34"/>
    </row>
    <row r="495" spans="1:1">
      <c r="A495" s="34"/>
    </row>
    <row r="496" spans="1:1">
      <c r="A496" s="34"/>
    </row>
    <row r="497" spans="1:1">
      <c r="A497" s="34"/>
    </row>
    <row r="498" spans="1:1">
      <c r="A498" s="34"/>
    </row>
    <row r="499" spans="1:1">
      <c r="A499" s="34"/>
    </row>
    <row r="500" spans="1:1">
      <c r="A500" s="34"/>
    </row>
    <row r="501" spans="1:1">
      <c r="A501" s="34"/>
    </row>
    <row r="502" spans="1:1">
      <c r="A502" s="34"/>
    </row>
    <row r="503" spans="1:1">
      <c r="A503" s="34"/>
    </row>
    <row r="504" spans="1:1">
      <c r="A504" s="34"/>
    </row>
    <row r="505" spans="1:1">
      <c r="A505" s="34"/>
    </row>
    <row r="506" spans="1:1">
      <c r="A506" s="34"/>
    </row>
    <row r="507" spans="1:1">
      <c r="A507" s="34"/>
    </row>
    <row r="508" spans="1:1">
      <c r="A508" s="34"/>
    </row>
    <row r="509" spans="1:1">
      <c r="A509" s="34"/>
    </row>
    <row r="510" spans="1:1">
      <c r="A510" s="34"/>
    </row>
    <row r="511" spans="1:1">
      <c r="A511" s="34"/>
    </row>
    <row r="512" spans="1:1">
      <c r="A512" s="34"/>
    </row>
    <row r="513" spans="1:1">
      <c r="A513" s="34"/>
    </row>
    <row r="514" spans="1:1">
      <c r="A514" s="34"/>
    </row>
    <row r="515" spans="1:1">
      <c r="A515" s="34"/>
    </row>
    <row r="516" spans="1:1">
      <c r="A516" s="34"/>
    </row>
    <row r="517" spans="1:1">
      <c r="A517" s="34"/>
    </row>
    <row r="518" spans="1:1">
      <c r="A518" s="34"/>
    </row>
    <row r="519" spans="1:1">
      <c r="A519" s="34"/>
    </row>
    <row r="520" spans="1:1">
      <c r="A520" s="34"/>
    </row>
    <row r="521" spans="1:1">
      <c r="A521" s="34"/>
    </row>
    <row r="522" spans="1:1">
      <c r="A522" s="34"/>
    </row>
    <row r="523" spans="1:1">
      <c r="A523" s="34"/>
    </row>
    <row r="524" spans="1:1">
      <c r="A524" s="34"/>
    </row>
    <row r="525" spans="1:1">
      <c r="A525" s="34"/>
    </row>
    <row r="526" spans="1:1">
      <c r="A526" s="34"/>
    </row>
    <row r="527" spans="1:1">
      <c r="A527" s="34"/>
    </row>
    <row r="528" spans="1:1">
      <c r="A528" s="34"/>
    </row>
    <row r="529" spans="1:1">
      <c r="A529" s="34"/>
    </row>
    <row r="530" spans="1:1">
      <c r="A530" s="34"/>
    </row>
    <row r="531" spans="1:1">
      <c r="A531" s="34"/>
    </row>
    <row r="532" spans="1:1">
      <c r="A532" s="34"/>
    </row>
    <row r="533" spans="1:1">
      <c r="A533" s="34"/>
    </row>
    <row r="534" spans="1:1">
      <c r="A534" s="34"/>
    </row>
    <row r="535" spans="1:1">
      <c r="A535" s="34"/>
    </row>
    <row r="536" spans="1:1">
      <c r="A536" s="34"/>
    </row>
    <row r="537" spans="1:1">
      <c r="A537" s="34"/>
    </row>
    <row r="538" spans="1:1">
      <c r="A538" s="34"/>
    </row>
    <row r="539" spans="1:1">
      <c r="A539" s="34"/>
    </row>
    <row r="540" spans="1:1">
      <c r="A540" s="34"/>
    </row>
    <row r="541" spans="1:1">
      <c r="A541" s="34"/>
    </row>
    <row r="542" spans="1:1">
      <c r="A542" s="34"/>
    </row>
    <row r="543" spans="1:1">
      <c r="A543" s="34"/>
    </row>
    <row r="544" spans="1:1">
      <c r="A544" s="34"/>
    </row>
    <row r="545" spans="1:1">
      <c r="A545" s="34"/>
    </row>
    <row r="546" spans="1:1">
      <c r="A546" s="34"/>
    </row>
    <row r="547" spans="1:1">
      <c r="A547" s="34"/>
    </row>
    <row r="548" spans="1:1">
      <c r="A548" s="34"/>
    </row>
    <row r="549" spans="1:1">
      <c r="A549" s="34"/>
    </row>
    <row r="550" spans="1:1">
      <c r="A550" s="34"/>
    </row>
    <row r="551" spans="1:1">
      <c r="A551" s="34"/>
    </row>
    <row r="552" spans="1:1">
      <c r="A552" s="34"/>
    </row>
    <row r="553" spans="1:1">
      <c r="A553" s="34"/>
    </row>
    <row r="554" spans="1:1">
      <c r="A554" s="34"/>
    </row>
    <row r="555" spans="1:1">
      <c r="A555" s="34"/>
    </row>
    <row r="556" spans="1:1">
      <c r="A556" s="34"/>
    </row>
    <row r="557" spans="1:1">
      <c r="A557" s="34"/>
    </row>
    <row r="558" spans="1:1">
      <c r="A558" s="34"/>
    </row>
    <row r="559" spans="1:1">
      <c r="A559" s="34"/>
    </row>
    <row r="560" spans="1:1">
      <c r="A560" s="34"/>
    </row>
    <row r="561" spans="1:1">
      <c r="A561" s="34"/>
    </row>
    <row r="562" spans="1:1">
      <c r="A562" s="34"/>
    </row>
    <row r="563" spans="1:1">
      <c r="A563" s="34"/>
    </row>
    <row r="564" spans="1:1">
      <c r="A564" s="34"/>
    </row>
    <row r="565" spans="1:1">
      <c r="A565" s="34"/>
    </row>
    <row r="566" spans="1:1">
      <c r="A566" s="34"/>
    </row>
    <row r="567" spans="1:1">
      <c r="A567" s="34"/>
    </row>
    <row r="568" spans="1:1">
      <c r="A568" s="34"/>
    </row>
    <row r="569" spans="1:1">
      <c r="A569" s="34"/>
    </row>
    <row r="570" spans="1:1">
      <c r="A570" s="34"/>
    </row>
    <row r="571" spans="1:1">
      <c r="A571" s="34"/>
    </row>
    <row r="572" spans="1:1">
      <c r="A572" s="34"/>
    </row>
    <row r="573" spans="1:1">
      <c r="A573" s="34"/>
    </row>
    <row r="574" spans="1:1">
      <c r="A574" s="34"/>
    </row>
    <row r="575" spans="1:1">
      <c r="A575" s="34"/>
    </row>
    <row r="576" spans="1:1">
      <c r="A576" s="34"/>
    </row>
    <row r="577" spans="1:1">
      <c r="A577" s="34"/>
    </row>
    <row r="578" spans="1:1">
      <c r="A578" s="34"/>
    </row>
    <row r="579" spans="1:1">
      <c r="A579" s="34"/>
    </row>
    <row r="580" spans="1:1">
      <c r="A580" s="34"/>
    </row>
    <row r="581" spans="1:1">
      <c r="A581" s="34"/>
    </row>
    <row r="582" spans="1:1">
      <c r="A582" s="34"/>
    </row>
    <row r="583" spans="1:1">
      <c r="A583" s="34"/>
    </row>
    <row r="584" spans="1:1">
      <c r="A584" s="34"/>
    </row>
    <row r="585" spans="1:1">
      <c r="A585" s="34"/>
    </row>
    <row r="586" spans="1:1">
      <c r="A586" s="34"/>
    </row>
    <row r="587" spans="1:1">
      <c r="A587" s="34"/>
    </row>
    <row r="588" spans="1:1">
      <c r="A588" s="34"/>
    </row>
    <row r="589" spans="1:1">
      <c r="A589" s="34"/>
    </row>
    <row r="590" spans="1:1">
      <c r="A590" s="34"/>
    </row>
    <row r="591" spans="1:1">
      <c r="A591" s="34"/>
    </row>
    <row r="592" spans="1:1">
      <c r="A592" s="34"/>
    </row>
    <row r="593" spans="1:1">
      <c r="A593" s="34"/>
    </row>
    <row r="594" spans="1:1">
      <c r="A594" s="34"/>
    </row>
    <row r="595" spans="1:1">
      <c r="A595" s="34"/>
    </row>
    <row r="596" spans="1:1">
      <c r="A596" s="34"/>
    </row>
    <row r="597" spans="1:1">
      <c r="A597" s="34"/>
    </row>
    <row r="598" spans="1:1">
      <c r="A598" s="34"/>
    </row>
    <row r="599" spans="1:1">
      <c r="A599" s="34"/>
    </row>
    <row r="600" spans="1:1">
      <c r="A600" s="34"/>
    </row>
    <row r="601" spans="1:1">
      <c r="A601" s="34"/>
    </row>
    <row r="602" spans="1:1">
      <c r="A602" s="34"/>
    </row>
    <row r="603" spans="1:1">
      <c r="A603" s="34"/>
    </row>
    <row r="604" spans="1:1">
      <c r="A604" s="34"/>
    </row>
    <row r="605" spans="1:1">
      <c r="A605" s="34"/>
    </row>
    <row r="606" spans="1:1">
      <c r="A606" s="34"/>
    </row>
    <row r="607" spans="1:1">
      <c r="A607" s="34"/>
    </row>
  </sheetData>
  <mergeCells count="1">
    <mergeCell ref="A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347dcb4-f00a-42dd-ba8b-678b4455a110">
      <Terms xmlns="http://schemas.microsoft.com/office/infopath/2007/PartnerControls"/>
    </lcf76f155ced4ddcb4097134ff3c332f>
    <TaxCatchAll xmlns="79de91b7-74a1-4e21-9b36-bfdf4005a1f2" xsi:nil="true"/>
    <Leeinvideo xmlns="3347dcb4-f00a-42dd-ba8b-678b4455a110">true</Leeinvide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7B86BF0A1A244DA98C34F58FA30EEC" ma:contentTypeVersion="21" ma:contentTypeDescription="Create a new document." ma:contentTypeScope="" ma:versionID="d782c9f433ab5cd2c079eddec8bc3d64">
  <xsd:schema xmlns:xsd="http://www.w3.org/2001/XMLSchema" xmlns:xs="http://www.w3.org/2001/XMLSchema" xmlns:p="http://schemas.microsoft.com/office/2006/metadata/properties" xmlns:ns2="3347dcb4-f00a-42dd-ba8b-678b4455a110" xmlns:ns3="79de91b7-74a1-4e21-9b36-bfdf4005a1f2" targetNamespace="http://schemas.microsoft.com/office/2006/metadata/properties" ma:root="true" ma:fieldsID="80478f3596fc3aadc4e633b568b22819" ns2:_="" ns3:_="">
    <xsd:import namespace="3347dcb4-f00a-42dd-ba8b-678b4455a110"/>
    <xsd:import namespace="79de91b7-74a1-4e21-9b36-bfdf4005a1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TaxCatchAll" minOccurs="0"/>
                <xsd:element ref="ns2:lcf76f155ced4ddcb4097134ff3c332f" minOccurs="0"/>
                <xsd:element ref="ns2:Leeinvide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47dcb4-f00a-42dd-ba8b-678b4455a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463dcc2-0010-4767-af8c-9104b786f3b3" ma:termSetId="09814cd3-568e-fe90-9814-8d621ff8fb84" ma:anchorId="fba54fb3-c3e1-fe81-a776-ca4b69148c4d" ma:open="true" ma:isKeyword="false">
      <xsd:complexType>
        <xsd:sequence>
          <xsd:element ref="pc:Terms" minOccurs="0" maxOccurs="1"/>
        </xsd:sequence>
      </xsd:complexType>
    </xsd:element>
    <xsd:element name="Leeinvideo" ma:index="24" nillable="true" ma:displayName="Lee in video" ma:default="1" ma:format="Dropdown" ma:internalName="Leeinvide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9de91b7-74a1-4e21-9b36-bfdf4005a1f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09189b7-0201-4d07-acb6-4c49414fdb2f}" ma:internalName="TaxCatchAll" ma:showField="CatchAllData" ma:web="79de91b7-74a1-4e21-9b36-bfdf4005a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CD221C-F713-4BB3-A2B3-6014FD78EBE0}"/>
</file>

<file path=customXml/itemProps2.xml><?xml version="1.0" encoding="utf-8"?>
<ds:datastoreItem xmlns:ds="http://schemas.openxmlformats.org/officeDocument/2006/customXml" ds:itemID="{EA145AE4-BE72-48E1-A201-C642DC0CA7DD}"/>
</file>

<file path=customXml/itemProps3.xml><?xml version="1.0" encoding="utf-8"?>
<ds:datastoreItem xmlns:ds="http://schemas.openxmlformats.org/officeDocument/2006/customXml" ds:itemID="{BADFBB28-B67A-4E5E-8747-BAFF1E8FB42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Jaclyn Olsen</dc:creator>
  <cp:keywords/>
  <dc:description/>
  <cp:lastModifiedBy/>
  <cp:revision/>
  <dcterms:created xsi:type="dcterms:W3CDTF">2022-10-20T19:59:55Z</dcterms:created>
  <dcterms:modified xsi:type="dcterms:W3CDTF">2022-11-16T20:03:53Z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0x010100B17B86BF0A1A244DA98C34F58FA30EEC</vt:lpwstr>
  </property>
</Properties>
</file>